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832" activeTab="5"/>
  </bookViews>
  <sheets>
    <sheet name="прил.1" sheetId="1" r:id="rId1"/>
    <sheet name="прил.2" sheetId="2" r:id="rId2"/>
    <sheet name="прил.5" sheetId="3" r:id="rId3"/>
    <sheet name="прил.6" sheetId="4" r:id="rId4"/>
    <sheet name="прилож.7" sheetId="5" r:id="rId5"/>
    <sheet name="прилож.8 (2)" sheetId="6" r:id="rId6"/>
    <sheet name="прил. 10" sheetId="7" r:id="rId7"/>
    <sheet name="Лист1" sheetId="8" r:id="rId8"/>
  </sheets>
  <definedNames/>
  <calcPr fullCalcOnLoad="1"/>
</workbook>
</file>

<file path=xl/sharedStrings.xml><?xml version="1.0" encoding="utf-8"?>
<sst xmlns="http://schemas.openxmlformats.org/spreadsheetml/2006/main" count="1054" uniqueCount="341">
  <si>
    <t>Наименование показателя</t>
  </si>
  <si>
    <t>Код дохода по КД</t>
  </si>
  <si>
    <t>Источники внутреннего финансирования дефицита бюджетов - всего</t>
  </si>
  <si>
    <t xml:space="preserve">Источники внутреннего финансирования дефицита бюджетов </t>
  </si>
  <si>
    <t>Кредитные соглашения и договоры, заключенные от имени Российской Федерации, субъектов Российской Федерации, муниципальных образований, государственных внебюджетных фондов, указанных в валюте Российской Федерации</t>
  </si>
  <si>
    <t>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указанных в валюте Российской Федерации</t>
  </si>
  <si>
    <t>Бюджетные кредиты, полученные от других бюджетов бюджетной системы Российской Федерации</t>
  </si>
  <si>
    <t>Бюджетные кредиты, полученные от других бюджетов бюджетной системы Российской Федерации бюджетами поселений</t>
  </si>
  <si>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указанных в валюте Российской Федерации</t>
  </si>
  <si>
    <t>Остатки средств бюджетов</t>
  </si>
  <si>
    <t>Увеличение прочих остатков средств бюджетов</t>
  </si>
  <si>
    <t>Увеличение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</si>
  <si>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</si>
  <si>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</si>
  <si>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</si>
  <si>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</si>
  <si>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</si>
  <si>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остаткоа денежных средств бюджетов поселений</t>
  </si>
  <si>
    <t>000 90 00 00 00 00 0000 000</t>
  </si>
  <si>
    <t>000 02 01 00 00 00 0000 000</t>
  </si>
  <si>
    <t>000 02 01 00 00 00 0000 700</t>
  </si>
  <si>
    <t>000 02 01 00 00 00 0000 800</t>
  </si>
  <si>
    <t>000 02 01 01 00 00 0000 810</t>
  </si>
  <si>
    <t>000 02 01 01 00 10 0000 810</t>
  </si>
  <si>
    <t>Кредиты, полученные в валюте Российской Федерации от кредитных организаций</t>
  </si>
  <si>
    <t>000 02 01 02 00 00 0000  710</t>
  </si>
  <si>
    <t>Кредиты, полученные в валюте Российской Федерации от кредитных организаций бюджетами поселений</t>
  </si>
  <si>
    <t>000 02 01 02 00 10 0000 710</t>
  </si>
  <si>
    <t>000 01 00 00 00 00 0000 000</t>
  </si>
  <si>
    <t>000 01 05 00 00 00 0000 000</t>
  </si>
  <si>
    <t>000 01 05 00 00 00 0000 500</t>
  </si>
  <si>
    <t>000 01 05 02 00 00 0000 500</t>
  </si>
  <si>
    <t>000 01 05 02 01 00 0000 500</t>
  </si>
  <si>
    <t>000 01 05 00 00 00 0000 600</t>
  </si>
  <si>
    <t>000 01 05 02 00 00 0000 600</t>
  </si>
  <si>
    <t>000 01 05 02 01 00 0000 610</t>
  </si>
  <si>
    <t>000 01 05 02 01 10 0000 610</t>
  </si>
  <si>
    <t>Наименование доходов</t>
  </si>
  <si>
    <t>КБК РФ</t>
  </si>
  <si>
    <t>2</t>
  </si>
  <si>
    <t>ВСЕГО</t>
  </si>
  <si>
    <t>Наименование</t>
  </si>
  <si>
    <t>ОБЩЕГОСУДАРСТВЕННЫЕ ВОПРОСЫ</t>
  </si>
  <si>
    <t>01</t>
  </si>
  <si>
    <t>00</t>
  </si>
  <si>
    <t>000</t>
  </si>
  <si>
    <t>02</t>
  </si>
  <si>
    <t>04</t>
  </si>
  <si>
    <t>03</t>
  </si>
  <si>
    <t>08</t>
  </si>
  <si>
    <t>ЖИЛИЩНО-КОММУНАЛЬНОЕ ХОЗЯЙСТВО</t>
  </si>
  <si>
    <t>05</t>
  </si>
  <si>
    <t>Благоустройство</t>
  </si>
  <si>
    <t>КУЛЬТУРА, КИНЕМАТОГРАФИЯ</t>
  </si>
  <si>
    <t>КУЛЬТУРА</t>
  </si>
  <si>
    <t>МЕЖБЮДЖЕТНЫЕ ТРАНСФЕРТЫ</t>
  </si>
  <si>
    <t>Погашение бюджетами поселений  бюджетных кредитов от других бюджетов бюджетной системы Российской Федерации в валюте РФ</t>
  </si>
  <si>
    <t>Д.И.Тетерин</t>
  </si>
  <si>
    <t>руб.</t>
  </si>
  <si>
    <t>Наименование кода</t>
  </si>
  <si>
    <t>Функционирование высшего должностного лица субъекта Российской Федерации и муниципального образования</t>
  </si>
  <si>
    <t>0102</t>
  </si>
  <si>
    <t xml:space="preserve">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</si>
  <si>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</si>
  <si>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</si>
  <si>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</si>
  <si>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</si>
  <si>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Мобилизационная и вневойсковая подготовка</t>
  </si>
  <si>
    <t>0203</t>
  </si>
  <si>
    <t>Дорожное хозяйство (дорожные фонды)</t>
  </si>
  <si>
    <t>0409</t>
  </si>
  <si>
    <t>0503</t>
  </si>
  <si>
    <t>Культура</t>
  </si>
  <si>
    <t>0801</t>
  </si>
  <si>
    <t>Прочие межбюджетные трансферты общего характера</t>
  </si>
  <si>
    <t>1403</t>
  </si>
  <si>
    <t/>
  </si>
  <si>
    <t>000 01 05 02 01 10 0000 510</t>
  </si>
  <si>
    <t>09</t>
  </si>
  <si>
    <t>Субвенция на осуществление переданных полномочие в области гражданской обороны</t>
  </si>
  <si>
    <t>000 01 03 01 00 10 0000 810</t>
  </si>
  <si>
    <t>000 01 03 01 00 10 0000 710</t>
  </si>
  <si>
    <t>Получение бюджетами поселений  бюджетных кредитов от других бюджетов бюджетной системы Российской Федерации в валюте РФ</t>
  </si>
  <si>
    <t>Кредиты от других бюджетов бюджетной системы Российской Федерации в валюте РФ</t>
  </si>
  <si>
    <t>000 01 03 00 00 00 0000 000</t>
  </si>
  <si>
    <t>1101</t>
  </si>
  <si>
    <t>расходы 2017 год</t>
  </si>
  <si>
    <t xml:space="preserve">Дотации бюджетам сельских поселений на выравнивание бюджетной обеспеченности </t>
  </si>
  <si>
    <t>Дотации бюджетам сельских поселений на выравнивание бюджтной обеспеченности из областного фонда (Район)</t>
  </si>
  <si>
    <t>Субвенции бюджетам сельских поселений на осуществление первичного воинского учета на территориях, где отсутствуют военные комиссариаты</t>
  </si>
  <si>
    <t>0113</t>
  </si>
  <si>
    <t>Другие общегосударственные вопросы</t>
  </si>
  <si>
    <t>Общеэкономические вопросы</t>
  </si>
  <si>
    <t>0401</t>
  </si>
  <si>
    <t>0400</t>
  </si>
  <si>
    <t>Код дохода по бюджетной классификации</t>
  </si>
  <si>
    <t>1</t>
  </si>
  <si>
    <t>3</t>
  </si>
  <si>
    <t>Доходы бюджета - ИТОГО</t>
  </si>
  <si>
    <t>х</t>
  </si>
  <si>
    <t xml:space="preserve">в том числе: </t>
  </si>
  <si>
    <t xml:space="preserve">  НАЛОГОВЫЕ И НЕНАЛОГОВЫЕ ДОХОДЫ</t>
  </si>
  <si>
    <t xml:space="preserve">  НАЛОГИ НА ПРИБЫЛЬ, ДОХОДЫ</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</si>
  <si>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</si>
  <si>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</si>
  <si>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</si>
  <si>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</si>
  <si>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</si>
  <si>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</si>
  <si>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</si>
  <si>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</si>
  <si>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</si>
  <si>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</si>
  <si>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</si>
  <si>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Земельный налог</t>
  </si>
  <si>
    <t xml:space="preserve">  Земельный налог с физических лиц</t>
  </si>
  <si>
    <t xml:space="preserve">  Земельный налог с физических лиц, обладающих земельным участком, расположенным в границах сельских поселений</t>
  </si>
  <si>
    <t xml:space="preserve">  ГОСУДАРСТВЕННАЯ ПОШЛИНА</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</si>
  <si>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</si>
  <si>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</si>
  <si>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ПРОЧИЕ НЕНАЛОГОВЫЕ ДОХОДЫ</t>
  </si>
  <si>
    <t xml:space="preserve">  Прочие неналоговые доходы</t>
  </si>
  <si>
    <t xml:space="preserve">  Прочие неналоговые доходы бюджетов сельских поселений</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</si>
  <si>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</si>
  <si>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</si>
  <si>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Субвенции бюджетам бюджетной системы Российской Федерации</t>
  </si>
  <si>
    <t xml:space="preserve">  Субвенции бюджетам сельских поселений на осуществление первичного воинского учета на территориях, где отсутствуют военные комиссариаты</t>
  </si>
  <si>
    <t xml:space="preserve">  Субвенции бюджетам сельских поселений на выполнение передаваемых полномочий субъектов Российской Федерации</t>
  </si>
  <si>
    <t>тыс.рублей</t>
  </si>
  <si>
    <t xml:space="preserve"> 182 1000000000 0000 000</t>
  </si>
  <si>
    <t xml:space="preserve"> 182 1010000000 0000 000</t>
  </si>
  <si>
    <t xml:space="preserve"> 182 1010200001 0000 110</t>
  </si>
  <si>
    <t xml:space="preserve"> 182 1010201001 0000 110</t>
  </si>
  <si>
    <t xml:space="preserve"> 956 1030000000 0000 000</t>
  </si>
  <si>
    <t xml:space="preserve"> 956 1030200001 0000 110</t>
  </si>
  <si>
    <t xml:space="preserve"> 956 1030223001 0000 110</t>
  </si>
  <si>
    <t xml:space="preserve"> 956 1030224001 0000 110</t>
  </si>
  <si>
    <t xml:space="preserve"> 956 1030225001 0000 110</t>
  </si>
  <si>
    <t xml:space="preserve"> 956 1030226001 0000 110</t>
  </si>
  <si>
    <t xml:space="preserve"> 182 1060000000 0000 000</t>
  </si>
  <si>
    <t xml:space="preserve"> 182 1060100000 0000 110</t>
  </si>
  <si>
    <t xml:space="preserve"> 182 1060103010 0000 110</t>
  </si>
  <si>
    <t xml:space="preserve"> 182 1060600000 0000 110</t>
  </si>
  <si>
    <t xml:space="preserve"> 182 1060604000 0000 110</t>
  </si>
  <si>
    <t xml:space="preserve"> 182 1060604310 0000 110</t>
  </si>
  <si>
    <t xml:space="preserve"> 956 1080000000 0000 000</t>
  </si>
  <si>
    <t xml:space="preserve"> 956 1080400001 0000 110</t>
  </si>
  <si>
    <t xml:space="preserve"> 956 1080402001 0000 110</t>
  </si>
  <si>
    <t xml:space="preserve"> 956 1170000000 0000 000</t>
  </si>
  <si>
    <t xml:space="preserve"> 956 1170500000 0000 180</t>
  </si>
  <si>
    <t xml:space="preserve"> 956 1170505010 0000 180</t>
  </si>
  <si>
    <t xml:space="preserve"> 956 2000000000 0000 000</t>
  </si>
  <si>
    <t xml:space="preserve"> 956 2020000000 0000 000</t>
  </si>
  <si>
    <t>Субвенция на осуществление отдельных областных государственных полномочий в сфере  водоснабжения и водоотведения</t>
  </si>
  <si>
    <t>00222 04 001</t>
  </si>
  <si>
    <t>00222 04 003</t>
  </si>
  <si>
    <t>НАЦИОНАЛЬНАЯ ЭКОНОМИКА</t>
  </si>
  <si>
    <t>000 0000 000</t>
  </si>
  <si>
    <t>44021 99 001</t>
  </si>
  <si>
    <t>Субвенция на осуществление переданных полномочие по размещению заказов на поставку товаров, работ, услуг</t>
  </si>
  <si>
    <t>0022103001</t>
  </si>
  <si>
    <t>0022103003</t>
  </si>
  <si>
    <t>0022104000</t>
  </si>
  <si>
    <t>0022104001</t>
  </si>
  <si>
    <t>0022104002</t>
  </si>
  <si>
    <t>0022104003</t>
  </si>
  <si>
    <t>0022204000</t>
  </si>
  <si>
    <t>0022204005</t>
  </si>
  <si>
    <t>0022204004</t>
  </si>
  <si>
    <t>0022204006</t>
  </si>
  <si>
    <t>0022904000</t>
  </si>
  <si>
    <t>0023404000</t>
  </si>
  <si>
    <t>613 0173110</t>
  </si>
  <si>
    <t>Код раздела</t>
  </si>
  <si>
    <t>Код подраздела</t>
  </si>
  <si>
    <t>Код целевой статьи</t>
  </si>
  <si>
    <t>Код вида расходов</t>
  </si>
  <si>
    <t>Уплата иных платежей</t>
  </si>
  <si>
    <t>0000000000</t>
  </si>
  <si>
    <t>2018 год</t>
  </si>
  <si>
    <t>2019 год</t>
  </si>
  <si>
    <t>тыс.руб.</t>
  </si>
  <si>
    <t>0</t>
  </si>
  <si>
    <t>6002205005</t>
  </si>
  <si>
    <t>7030251180</t>
  </si>
  <si>
    <t>Источники внутреннего финансирования дефицита бюджета Криволукского сельского поселения на 2018 год и плановый период 2019-2020 годов.</t>
  </si>
  <si>
    <t>Объем поступлений доходов по основным источникам на 2018 год и плановый период 2019, 2020 годов</t>
  </si>
  <si>
    <t>2020 год</t>
  </si>
  <si>
    <t>Глава Криволукского  муниципального образования:</t>
  </si>
  <si>
    <t>Объем межбюджетных тансфертов на 2018 год и плановый период 2019, 2020 годов</t>
  </si>
  <si>
    <t xml:space="preserve">Приложение 10 к решению Думы Криволукского  муниципального образования от_______________ 2017 года №______  "О  бюджете Криволукского сельского поселения на 2018 год и плановый период 2019, 2020 годов"  </t>
  </si>
  <si>
    <t xml:space="preserve"> 956 20215001100000151</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</si>
  <si>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2018 год и плановый период 2019-2020 годов.</t>
  </si>
  <si>
    <t xml:space="preserve"> 956 20230024100000151</t>
  </si>
  <si>
    <t xml:space="preserve"> 956 20235118100000151</t>
  </si>
  <si>
    <t>Жилищно-коммунальное хозяйство</t>
  </si>
  <si>
    <t>0502</t>
  </si>
  <si>
    <t>Коммунальное хозяйство</t>
  </si>
  <si>
    <t>0500</t>
  </si>
  <si>
    <t xml:space="preserve">  Дотации бюджетам сельских поселений на выравнивание бюджетной обеспеченности (район)</t>
  </si>
  <si>
    <t xml:space="preserve">  Дотации бюджетам бюджетной системы Российской Федерации </t>
  </si>
  <si>
    <t xml:space="preserve">Глава Криволукского </t>
  </si>
  <si>
    <t>муниципального образования</t>
  </si>
  <si>
    <t xml:space="preserve">Глава Криволукского  </t>
  </si>
  <si>
    <t>Объем субвенций на финансирование переданных району  полномочий                                                                  на 2018 год и плановый период 2019, 2020 годов</t>
  </si>
  <si>
    <t>ОБЩЕГОСУДАРСТВЕННЫЕ РАСХОДЫ</t>
  </si>
  <si>
    <t>0100</t>
  </si>
  <si>
    <t>НАЦИОНАЛЬНАЯ ОБОРОНА</t>
  </si>
  <si>
    <t>0200</t>
  </si>
  <si>
    <t>0800</t>
  </si>
  <si>
    <t>ФИЗИЧЕСКАЯ КУЛЬТУРА И СПОРТ</t>
  </si>
  <si>
    <t>1100</t>
  </si>
  <si>
    <t>Физическая культура</t>
  </si>
  <si>
    <t>0023104000</t>
  </si>
  <si>
    <t>Глава Криволукского муниципального образования                                                                              Д.И.Тетерин</t>
  </si>
  <si>
    <t xml:space="preserve"> 956 2023000000 0000 151</t>
  </si>
  <si>
    <t xml:space="preserve">  Дотации бюджетам сельских поселений на выравнивание бюджетной обеспеченности (областной бюджет)</t>
  </si>
  <si>
    <t>47</t>
  </si>
  <si>
    <t>Субсидии бюджетам бюджетной системы Российской Федерации (межбюджетные субсидии)</t>
  </si>
  <si>
    <t>95620220000000000151</t>
  </si>
  <si>
    <t>Прочие субсидии бюджетам сельских поселений (Соглашение ЖКХ)</t>
  </si>
  <si>
    <t>9562022999910000151</t>
  </si>
  <si>
    <t>Субсидии на реализацию мероприятий перечня проектов народных инициатив</t>
  </si>
  <si>
    <t>95620229999100000151</t>
  </si>
  <si>
    <t>956 202 29 999 10 0000151</t>
  </si>
  <si>
    <t>Субвенция на осуществление переданных полномочие по внешнему финансовому контролю</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</si>
  <si>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</si>
  <si>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сельских поселений</t>
  </si>
  <si>
    <t>Прочие доходы от оказания платных услуг (работ)</t>
  </si>
  <si>
    <t>Доходы от оказания платных услуг (работ)</t>
  </si>
  <si>
    <t>956 1130000000 0000 000</t>
  </si>
  <si>
    <t>956 11301995 10 0000 130</t>
  </si>
  <si>
    <t>956 11301990 00 0000 130</t>
  </si>
  <si>
    <t>956 1130100000 0000 130</t>
  </si>
  <si>
    <t>Иные выплаты персоналу государственных (муниципальных) органов, за исключением фонда оплаты труда</t>
  </si>
  <si>
    <t>0022103002</t>
  </si>
  <si>
    <t>14</t>
  </si>
  <si>
    <t>91</t>
  </si>
  <si>
    <t>147</t>
  </si>
  <si>
    <t>13</t>
  </si>
  <si>
    <t>244</t>
  </si>
  <si>
    <t>Прочая закупка товаров, работ и услуг для обеспечения государственных (муниципальных) нужд Прочие услуги</t>
  </si>
  <si>
    <t>90А0073150</t>
  </si>
  <si>
    <t>Прочая закупка товаров, работ и услуг для обеспечения государственных (муниципальных) нужд Увеличение стоимости материальных запасов</t>
  </si>
  <si>
    <t>Прочая закупка товаров, работ и услуг для обеспечения государственных (муниципальных) нужд. реализация мероприятий перечня проектов народных инициатив на 2018 год, утвержденным постановлением Правительства Иркутской области от 30 января 2018 года № 45-пп</t>
  </si>
  <si>
    <t>71101S2370</t>
  </si>
  <si>
    <t>6140172200</t>
  </si>
  <si>
    <t>Муниципальная программа «Эффективное управление органами местного самоуправления 
Криволукского сельского поселения на 2017-2019 годы»
Подпрограмма Развитие транспортного комплекса и дорожного хозяйства Криволукского сельского поселения
Расходы муниципального Дорожного фонда Криволукского муниципального образования</t>
  </si>
  <si>
    <t>Дорожное хозяйство (Дорожные фонды)</t>
  </si>
  <si>
    <t xml:space="preserve">  613 0173110</t>
  </si>
  <si>
    <t>Субвенции на осуществление отдельных областных государственных полномочий в сфере водоснабжения и водоотведения.Фонд оплаты труда государственных (муниципальных) органов</t>
  </si>
  <si>
    <t>Субвенции на осуществление отдельных областных государственных полномочий в сфере водоснабжения и водоотведения.Взносы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</si>
  <si>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Субвенции на осуществление отдельных областных государственных полномочий в сфере водоснабжения и водоотведения. Прочая закупка товаров, работ и услуг</t>
  </si>
  <si>
    <t>100</t>
  </si>
  <si>
    <t>Субвенции на осуществление первичного воинского учета на территориях, где отсутствуют военные комиссариаты.Фонд оплаты труда государственных (муниципальных) органов</t>
  </si>
  <si>
    <t>Субвенции на осуществление первичного воинского учета на территориях, где отсутствуют военные комиссариаты.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</si>
  <si>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Субвенции на осуществление первичного воинского учета на территориях, где отсутствуют военные комиссариаты.Расходы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</si>
  <si>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</si>
  <si>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Субвенции на осуществление первичного воинского учета на территориях, где отсутствуют военные комиссариаты.Расходы на выплаты персоналу государственных (муниципальных) органов</t>
  </si>
  <si>
    <t>Субвенции на осуществление первичного воинского учета на территориях, где отсутствуют военные комиссариаты.Закупка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</si>
  <si>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</si>
  <si>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</si>
  <si>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</si>
  <si>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Субвенции на осуществление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</si>
  <si>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Субвенции на осуществление первичного воинского учета на территориях, где отсутствуют военные комиссариаты. Прочая закупка товаров, работ и услуг</t>
  </si>
  <si>
    <t xml:space="preserve"> Прочая закупка товаров, работ и услуг. Реализация мероприятий перечня проектов народных инициатив на 2018 год, утвержденным постановлением Правительства Иркутской области от 30 января 2018 года № 45-пп Софинансирование МБ</t>
  </si>
  <si>
    <t>Закупка товаров, работ, услуг в целях капитального ремонта государственного (муниципального) имущества. Реализация основных мероприятий  по ремонту теплосетей.  Государственная программа Иркутской области " Развитие жилищно-коммунального хозяйства Иркутской области на 2014-2020 годы", подпрограмма " Модернизация объектов коммунальной инфраструктуры Иркутской области на 2014-2020 годы, основное мероприятие " Проведение модернизации, реконструкции, нового строительства объектов теплоснабжения, мероприятий по подготовке объектов коммунальной инфраструктуры к отопительному сезону на территории Иркутской области"</t>
  </si>
  <si>
    <t>Закупка товаров, работ и услуг для обеспечения государственных (муниципальных) нужд</t>
  </si>
  <si>
    <t>Закупка товаров, работ, услуг в целях капитального ремонта государственного (муниципального) имущества. Реализация основных мероприятий  по капитальному ремонту теплосетей.  Государственная программа Иркутской области " Развитие жилищно-коммунального хозяйства Иркутской области на 2014-2020 годы", подпрограмма " Модернизация объектов коммунальной инфраструктуры Иркутской области на 2014-2020 годы, основное мероприятие " Проведение модернизации, реконструкции, нового строительства объектов теплоснабжения, мероприятий по подготовке объектов коммунальной инфраструктуры к отопительному сезону на территории Иркутской области" Софинансирование местный бюджет</t>
  </si>
  <si>
    <t>Прочие закупки  товаров, работ и услуг. Муниципальная программа
«Эффективное управление органами местного самоуправления 
Криволукского сельского поселения на 2017-2019 годы»муниципальная программа
Подпрограмма
Создание условий для эффективного функционирования системы
органов местного самоуправления</t>
  </si>
  <si>
    <t>Прочие закупки  товаров, работ и услуг. Муниципальная программа
«Эффективное управление органами местного самоуправления 
Криволукского сельского поселения на 2017-2019 годы»муниципальная программа
Подпрограмма
Создание условий для эффективного функционирования системы
органов местного самоуправления. Мероприятие-Разработка проектно-сметной документации для осуществления ремонта теплосетей выборочный капитальный ремонт тепловых сетей и сетей водопровода с. Кривая Лука</t>
  </si>
  <si>
    <t>Муниципальная программа «Эффективное управление органами местного самоуправления 
Криволукского сельского поселения на 2017-2019 годы»
Подпрограмма Развитие транспортного комплекса и дорожного хозяйства Криволукского сельского поселения
Расходы муниципального Дорожного фонда Криволукского муниципального образования Прочие работы, услуги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</si>
  <si>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</si>
  <si>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</si>
  <si>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110</t>
  </si>
  <si>
    <t>Фонд оплаты труда учреждений</t>
  </si>
  <si>
    <t>Иные выплаты персоналу учреждений, за исключением фонда оплаты труда</t>
  </si>
  <si>
    <t>4402199002</t>
  </si>
  <si>
    <t>Взносы по обязательному социальному страхованию на выплаты по оплате труда работников и иные выплаты работникам учреждений</t>
  </si>
  <si>
    <t>000000000</t>
  </si>
  <si>
    <t>Прочая закупка товаров, работ и услуг . Клуб.Прочие работы, услуги.</t>
  </si>
  <si>
    <t>Прочая закупка товаров, работ и услуг . Прочие расходы - Создание условий для массового отдыха жителей поселения</t>
  </si>
  <si>
    <t>Прочая закупка товаров, работ и услуг.Клуб.Увеличение стоимости материальных запасов</t>
  </si>
  <si>
    <t>Прочая закупка товаров, работ и услуг. Библиотека.Увеличение стоимости материальных запасов.</t>
  </si>
  <si>
    <t>4422299003</t>
  </si>
  <si>
    <t>4402299006</t>
  </si>
  <si>
    <t>4402999000</t>
  </si>
  <si>
    <t>4403499000</t>
  </si>
  <si>
    <t>4423499000</t>
  </si>
  <si>
    <t>11</t>
  </si>
  <si>
    <t>Прочая закупка товаров, работ и услуг. Мероприятие Обеспечение условий для развития на территории поселения физической культуры и спорта</t>
  </si>
  <si>
    <t>Муниципальная программа «Энергосбережение и повышения энергетической эффективности по МУК КДИЦ  «Селяночка» на 2018 - 2023 годы» Прочая закупка товаров, работ и услуг. Клуб.Коммунальные услуги</t>
  </si>
  <si>
    <t>Муниципальная программа«Энергосбережение и повышения энергетической эффективности по МУК КДИЦ  «Селяночка» на 2018 - 2023 годы» Прочая закупка товаров, работ и услуг . Библиотека.Коммунальные услуги</t>
  </si>
  <si>
    <t>Межбюджетные трансферты</t>
  </si>
  <si>
    <t>500</t>
  </si>
  <si>
    <t>Иные межбюджетные трансферты.Субвенция на осуществление переданных полномочие в области внешнего финансового контроля</t>
  </si>
  <si>
    <t>Иные межбюджетные трансферты.Субвенция на осуществление переданных полномочие по размещению заказов на поставку товаров, работ, услуг ( Соглашение № 4 от 20.11.2017)</t>
  </si>
  <si>
    <t>Иные межбюджетные трансферты.Субвенция на осуществление переданных полномочие в области гражданской обороны.Соглашение № 3 от 26.10.2017 г.)</t>
  </si>
  <si>
    <t>Иные бюджетные ассигнования</t>
  </si>
  <si>
    <t>Резервные средства</t>
  </si>
  <si>
    <t>0702905000</t>
  </si>
  <si>
    <t>Расходы на выплаты персоналу в целях обеспечения выполнения функций  государственными(муниципальными) органами, казенными учреждениями, государственными внебюджетными фондами</t>
  </si>
  <si>
    <t>Расходы на выплаты персоналу государственных(муниципальных)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</si>
  <si>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</si>
  <si>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</si>
  <si>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закупки  товаров, работ и услуг для обеспечения государственных (муниципальных) нужд</t>
  </si>
  <si>
    <t>Прочая закупка товаров, работ и услуг.Услуги связи</t>
  </si>
  <si>
    <t>Прочая закупка товаров, работ и услуг . Транспортные услуги</t>
  </si>
  <si>
    <t>Прочая закупка товаров, работ и услуг. Коммунальные услуги</t>
  </si>
  <si>
    <t>Прочая закупка товаров, работ и услуг  Арендная плата за пользование имуществом</t>
  </si>
  <si>
    <t>Прочая закупка товаров, работ и услуг. Увеличение стоимости основных средств</t>
  </si>
  <si>
    <t>Прочая закупка товаров, работ и услуг.  Услуги по содержанию имущества</t>
  </si>
  <si>
    <t>Прочая закупка товаров, работ и услуг . Прочие услуги</t>
  </si>
  <si>
    <t>Прочая закупка товаров, работ и услуг. Увеличение стоимости материальных запасов</t>
  </si>
  <si>
    <t>00222 04 002</t>
  </si>
  <si>
    <t>Уплата налогов, сборов и иных платежей</t>
  </si>
  <si>
    <t>850</t>
  </si>
  <si>
    <t>Уплата прочих налогов, сборов</t>
  </si>
  <si>
    <t>РАСХОДЫ БЮДЖЕТА-ВСЕГО</t>
  </si>
  <si>
    <t>Непрограммные расходы бюджета. Расходы на выплаты персоналу в целях обеспечения выполнения функций  государственными(муниципальными) органами, казенными учреждениями, государственными внебюджетными фондами</t>
  </si>
  <si>
    <t>Администрация Криволукского сельского поселения</t>
  </si>
  <si>
    <t>Главный распорядитель, распорядитель</t>
  </si>
  <si>
    <t>раздел</t>
  </si>
  <si>
    <t>Раздел</t>
  </si>
  <si>
    <t>подраздел</t>
  </si>
  <si>
    <t>целевая статья</t>
  </si>
  <si>
    <t>вид расходов</t>
  </si>
  <si>
    <t>сумма на 2018 год</t>
  </si>
  <si>
    <t>сумма на 2019 год</t>
  </si>
  <si>
    <t>сумма на 2020 год</t>
  </si>
  <si>
    <t>ВЕДОМСТВЕННАЯ СТРУКТУРА  РАСХОДОВ БЮДЖЕТА КРИВОЛУКСКОГО МУНИЦИПАЛЬНОГО ОБРАЗОВАНИЯ НА 2018 ГОД И ПЛАНОВЫЙ ПЕРИОД 2019,2020 ГОДОВ</t>
  </si>
  <si>
    <t>подраздела</t>
  </si>
  <si>
    <t xml:space="preserve"> РАСПРЕДЕЛЕНИЕ  БЮДЖЕТНЫХ АССИГНОВАНИЙ ПО  РАЗДЕЛАМ,  ПОДРАЗДЕЛАМ,  ЦЕЛЕВЫМ  СТАТЬЯМ (МУНИЦИПАЛЬНЫМ ПРОГРАММАМ КРИВОЛУКСКОГО МУНИЦИПАЛЬНОГО ОБРАЗОВАНИЯ  И НЕПРОГРАММНЫМ НАПРАВЛЕНИЯМ ДЕЯТЕЛЬНОСТИ),  ГРУППАМ ВИДОВ  РАСХОДОВ  КЛАССИФИКАЦИИ РАСХОДОВ  БЮДЖЕТОВ РОССИЙСКОЙ  ФЕДЕРАЦИИ НА 2018 ГОД и ПЛАНОВЫЙ ПЕРИОД 2019,2020 ГОДОВ</t>
  </si>
  <si>
    <t>РАСПРЕДЕЛЕНИЕ  АССИГНОВАНИЙ    БЮДЖЕТА   КРИВОЛУКСКОГО СЕЛЬСКОГО ПОСЕЛЕНИЯ ПО  РАЗДЕЛАМ  И  ПОДРАЗДЕЛАМ  КЛАССИФИКАЦИИ  РАСХОДОВ  БЮДЖЕТОВ  РОССИЙСКОЙ  ФЕДЕРАЦИИ  НА  2018  ГОД и плановый период 2019,2020 годов</t>
  </si>
  <si>
    <t>Раздел, подраздел</t>
  </si>
  <si>
    <r>
      <t>Приложение 1 к решению Думы Криволукского  муниципального образования от</t>
    </r>
    <r>
      <rPr>
        <u val="single"/>
        <sz val="10"/>
        <rFont val="Times New Roman"/>
        <family val="1"/>
      </rPr>
      <t xml:space="preserve"> 14 сентября  2018 год</t>
    </r>
    <r>
      <rPr>
        <sz val="10"/>
        <rFont val="Times New Roman"/>
        <family val="1"/>
      </rPr>
      <t>а №_</t>
    </r>
    <r>
      <rPr>
        <u val="single"/>
        <sz val="10"/>
        <rFont val="Times New Roman"/>
        <family val="1"/>
      </rPr>
      <t>21/4</t>
    </r>
    <r>
      <rPr>
        <sz val="10"/>
        <rFont val="Times New Roman"/>
        <family val="1"/>
      </rPr>
      <t xml:space="preserve">  «О  внесении изменений в решение Думы Криволукского сельского поселения от 21 декабря 2017 года № 6/4 «О  бюджете Криволукского сельского  поселения  на 2018 год и плановый период 2019 и 2020 годов»  </t>
    </r>
  </si>
  <si>
    <r>
      <t>Приложение 2 к решению Думы Криволукского  муниципального образования от</t>
    </r>
    <r>
      <rPr>
        <u val="single"/>
        <sz val="10"/>
        <rFont val="Times New Roman"/>
        <family val="1"/>
      </rPr>
      <t xml:space="preserve"> 14 сентября  2018 год</t>
    </r>
    <r>
      <rPr>
        <sz val="10"/>
        <rFont val="Times New Roman"/>
        <family val="1"/>
      </rPr>
      <t>а №_</t>
    </r>
    <r>
      <rPr>
        <u val="single"/>
        <sz val="10"/>
        <rFont val="Times New Roman"/>
        <family val="1"/>
      </rPr>
      <t>21/4</t>
    </r>
    <r>
      <rPr>
        <sz val="10"/>
        <rFont val="Times New Roman"/>
        <family val="1"/>
      </rPr>
      <t xml:space="preserve">  «О  внесении изменений в решение Думы Криволукского сельского поселения от 21 декабря 2017 года № 6/4 «О  бюджете Криволукского сельского  поселения  на 2018 год и плановый период 2019 и 2020 годов»  </t>
    </r>
  </si>
  <si>
    <t xml:space="preserve">Приложение 5к решению Думы Криволукского  муниципального образования от 14 сентября  2018 года №_21/4  «О  внесении изменений в решение Думы Криволукского сельского поселения от 21 декабря 2017 года № 6/4 «О  бюджете Криволукского сельского  поселения  на 2018 год и плановый период 2019 и 2020 годов»  </t>
  </si>
  <si>
    <t xml:space="preserve">Приложение 6 к решению Думы Криволукского  муниципального образования от 14 сентября  2018 года №_21/4  «О  внесении изменений в решение Думы Криволукского сельского поселения от 21 декабря 2017 года № 6/4 «О  бюджете Криволукского сельского  поселения  на 2018 год и плановый период 2019 и 2020 годов»    </t>
  </si>
  <si>
    <r>
      <t>Приложение 8 к решению Думы Криволукского  муниципального образования от_</t>
    </r>
    <r>
      <rPr>
        <u val="single"/>
        <sz val="11"/>
        <rFont val="Times New Roman"/>
        <family val="1"/>
      </rPr>
      <t>14 сентября 2018 год</t>
    </r>
    <r>
      <rPr>
        <sz val="11"/>
        <rFont val="Times New Roman"/>
        <family val="1"/>
      </rPr>
      <t>а №</t>
    </r>
    <r>
      <rPr>
        <u val="single"/>
        <sz val="11"/>
        <rFont val="Times New Roman"/>
        <family val="1"/>
      </rPr>
      <t xml:space="preserve"> 21/4</t>
    </r>
    <r>
      <rPr>
        <sz val="11"/>
        <rFont val="Times New Roman"/>
        <family val="1"/>
      </rPr>
      <t xml:space="preserve">  "О  бюджете Криволукского сельского поселения на 2017 год и плановый период 2019, 2020 годов"  </t>
    </r>
  </si>
  <si>
    <r>
      <t>Приложение 7 к решению Думы Криволукского  муниципального образования от_</t>
    </r>
    <r>
      <rPr>
        <u val="single"/>
        <sz val="11"/>
        <rFont val="Times New Roman"/>
        <family val="1"/>
      </rPr>
      <t>14 сентября 2018 год</t>
    </r>
    <r>
      <rPr>
        <sz val="11"/>
        <rFont val="Times New Roman"/>
        <family val="1"/>
      </rPr>
      <t>а №</t>
    </r>
    <r>
      <rPr>
        <u val="single"/>
        <sz val="11"/>
        <rFont val="Times New Roman"/>
        <family val="1"/>
      </rPr>
      <t xml:space="preserve"> 21/4</t>
    </r>
    <r>
      <rPr>
        <sz val="11"/>
        <rFont val="Times New Roman"/>
        <family val="1"/>
      </rPr>
      <t xml:space="preserve">  «О  внесении изменений в решение Думы Криволукского сельского поселения от 21 декабря 2017 года № 6/4 «О  бюджете Криволукского сельского  поселения  на 2018 год и плановый период 2019 и 2020 годов»  </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</si>
</sst>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0000"/>
    <numFmt numFmtId="166" formatCode="0.0"/>
    <numFmt numFmtId="167" formatCode="0.000"/>
    <numFmt numFmtId="168" formatCode="#,##0.0"/>
    <numFmt numFmtId="169" formatCode="#,##0.0_ ;[Red]\-#,##0.0\ "/>
    <numFmt numFmtId="170" formatCode="#,##0_ ;[Red]\-#,##0\ "/>
    <numFmt numFmtId="171" formatCode="0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000_р_._-;\-* #,##0.000_р_._-;_-* &quot;-&quot;??_р_._-;_-@_-"/>
  </numFmts>
  <fonts count="76">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1"/>
      <name val="Times New Roman"/>
      <family val="1"/>
    </font>
    <font>
      <sz val="11"/>
      <name val="Times New Roman"/>
      <family val="1"/>
    </font>
    <font>
      <sz val="9"/>
      <name val="Times New Roman"/>
      <family val="1"/>
    </font>
    <font>
      <b/>
      <sz val="14"/>
      <name val="Times New Roman"/>
      <family val="1"/>
    </font>
    <font>
      <b/>
      <sz val="10"/>
      <name val="Times New Roman"/>
      <family val="1"/>
    </font>
    <font>
      <b/>
      <sz val="10"/>
      <name val="Arial Cyr"/>
      <family val="0"/>
    </font>
    <font>
      <sz val="8"/>
      <name val="Arial Cyr"/>
      <family val="0"/>
    </font>
    <font>
      <sz val="12"/>
      <name val="Times New Roman"/>
      <family val="1"/>
    </font>
    <font>
      <sz val="11"/>
      <name val="Arial Cyr"/>
      <family val="0"/>
    </font>
    <font>
      <sz val="8.5"/>
      <name val="MS Sans Serif"/>
      <family val="2"/>
    </font>
    <font>
      <sz val="8.5"/>
      <name val="Times New Roman"/>
      <family val="1"/>
    </font>
    <font>
      <b/>
      <sz val="8.5"/>
      <name val="Times New Roman"/>
      <family val="1"/>
    </font>
    <font>
      <b/>
      <sz val="8"/>
      <name val="Times New Roman"/>
      <family val="1"/>
    </font>
    <font>
      <b/>
      <sz val="10"/>
      <name val="Arial"/>
      <family val="2"/>
    </font>
    <font>
      <b/>
      <sz val="16"/>
      <name val="Times New Roman"/>
      <family val="1"/>
    </font>
    <font>
      <sz val="16"/>
      <name val="Times New Roman"/>
      <family val="1"/>
    </font>
    <font>
      <sz val="14"/>
      <name val="Times New Roman"/>
      <family val="1"/>
    </font>
    <font>
      <sz val="8"/>
      <name val="Arial"/>
      <family val="2"/>
    </font>
    <font>
      <sz val="12"/>
      <name val="Arial Cyr"/>
      <family val="0"/>
    </font>
    <font>
      <sz val="16"/>
      <name val="Arial Cyr"/>
      <family val="0"/>
    </font>
    <font>
      <sz val="14"/>
      <name val="Arial Cyr"/>
      <family val="0"/>
    </font>
    <font>
      <sz val="14"/>
      <color indexed="8"/>
      <name val="Times New Roman"/>
      <family val="1"/>
    </font>
    <font>
      <b/>
      <sz val="18"/>
      <name val="Times New Roman"/>
      <family val="1"/>
    </font>
    <font>
      <sz val="18"/>
      <name val="Arial Cyr"/>
      <family val="0"/>
    </font>
    <font>
      <sz val="18"/>
      <name val="Times New Roman"/>
      <family val="1"/>
    </font>
    <font>
      <sz val="16"/>
      <color indexed="8"/>
      <name val="Times New Roman"/>
      <family val="1"/>
    </font>
    <font>
      <b/>
      <sz val="20"/>
      <name val="Times New Roman"/>
      <family val="1"/>
    </font>
    <font>
      <sz val="20"/>
      <name val="Arial Cyr"/>
      <family val="0"/>
    </font>
    <font>
      <u val="single"/>
      <sz val="11"/>
      <name val="Times New Roman"/>
      <family val="1"/>
    </font>
    <font>
      <b/>
      <sz val="12"/>
      <name val="Times New Roman"/>
      <family val="1"/>
    </font>
    <font>
      <b/>
      <sz val="9"/>
      <name val="Times New Roman"/>
      <family val="1"/>
    </font>
    <font>
      <sz val="11"/>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hair">
        <color rgb="FF000000"/>
      </bottom>
    </border>
    <border>
      <left/>
      <right style="medium">
        <color rgb="FF000000"/>
      </right>
      <top style="hair">
        <color rgb="FF000000"/>
      </top>
      <bottom/>
    </border>
    <border>
      <left style="thin">
        <color rgb="FF000000"/>
      </left>
      <right style="medium">
        <color rgb="FF000000"/>
      </right>
      <top style="thin">
        <color rgb="FF000000"/>
      </top>
      <bottom style="hair">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22" fillId="0" borderId="0">
      <alignment/>
      <protection/>
    </xf>
    <xf numFmtId="49" fontId="22" fillId="0" borderId="1">
      <alignment horizontal="center" vertical="center" wrapText="1"/>
      <protection/>
    </xf>
    <xf numFmtId="49" fontId="22" fillId="0" borderId="1">
      <alignment horizontal="center" vertical="center" wrapText="1"/>
      <protection/>
    </xf>
    <xf numFmtId="0" fontId="22" fillId="0" borderId="2">
      <alignment horizontal="left" wrapText="1"/>
      <protection/>
    </xf>
    <xf numFmtId="0" fontId="22" fillId="0" borderId="3">
      <alignment horizontal="left" wrapText="1" indent="1"/>
      <protection/>
    </xf>
    <xf numFmtId="0" fontId="22" fillId="0" borderId="4">
      <alignment horizontal="left" wrapText="1" indent="2"/>
      <protection/>
    </xf>
    <xf numFmtId="0" fontId="22" fillId="0" borderId="5">
      <alignment/>
      <protection/>
    </xf>
    <xf numFmtId="49" fontId="22" fillId="0" borderId="6">
      <alignment horizontal="center"/>
      <protection/>
    </xf>
    <xf numFmtId="49" fontId="22" fillId="0" borderId="7">
      <alignment horizontal="center"/>
      <protection/>
    </xf>
    <xf numFmtId="49" fontId="22" fillId="0" borderId="1">
      <alignment horizontal="center"/>
      <protection/>
    </xf>
    <xf numFmtId="49" fontId="22" fillId="0" borderId="8">
      <alignment horizontal="center" vertical="center" wrapText="1"/>
      <protection/>
    </xf>
    <xf numFmtId="4" fontId="22" fillId="0" borderId="1">
      <alignment horizontal="right"/>
      <protection/>
    </xf>
    <xf numFmtId="0" fontId="22" fillId="20" borderId="5">
      <alignment/>
      <protection/>
    </xf>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9" fillId="27" borderId="9" applyNumberFormat="0" applyAlignment="0" applyProtection="0"/>
    <xf numFmtId="0" fontId="60" fillId="28" borderId="10" applyNumberFormat="0" applyAlignment="0" applyProtection="0"/>
    <xf numFmtId="0" fontId="61" fillId="28" borderId="9"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11" applyNumberFormat="0" applyFill="0" applyAlignment="0" applyProtection="0"/>
    <xf numFmtId="0" fontId="63" fillId="0" borderId="12" applyNumberFormat="0" applyFill="0" applyAlignment="0" applyProtection="0"/>
    <xf numFmtId="0" fontId="64" fillId="0" borderId="13" applyNumberFormat="0" applyFill="0" applyAlignment="0" applyProtection="0"/>
    <xf numFmtId="0" fontId="64" fillId="0" borderId="0" applyNumberFormat="0" applyFill="0" applyBorder="0" applyAlignment="0" applyProtection="0"/>
    <xf numFmtId="0" fontId="65" fillId="0" borderId="14" applyNumberFormat="0" applyFill="0" applyAlignment="0" applyProtection="0"/>
    <xf numFmtId="0" fontId="66" fillId="29" borderId="15"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0" fontId="3" fillId="0" borderId="0" applyNumberForma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0" fillId="32" borderId="16" applyNumberFormat="0" applyFont="0" applyAlignment="0" applyProtection="0"/>
    <xf numFmtId="9" fontId="0" fillId="0" borderId="0" applyFont="0" applyFill="0" applyBorder="0" applyAlignment="0" applyProtection="0"/>
    <xf numFmtId="0" fontId="71" fillId="0" borderId="17"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3" borderId="0" applyNumberFormat="0" applyBorder="0" applyAlignment="0" applyProtection="0"/>
  </cellStyleXfs>
  <cellXfs count="283">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18" xfId="0" applyFont="1" applyBorder="1" applyAlignment="1">
      <alignment horizontal="center"/>
    </xf>
    <xf numFmtId="0" fontId="5" fillId="0" borderId="18" xfId="0" applyFont="1" applyBorder="1" applyAlignment="1">
      <alignment horizontal="left" wrapText="1"/>
    </xf>
    <xf numFmtId="0" fontId="5" fillId="0" borderId="18" xfId="0" applyFont="1" applyBorder="1" applyAlignment="1">
      <alignment/>
    </xf>
    <xf numFmtId="0" fontId="6" fillId="0" borderId="18" xfId="0" applyFont="1" applyBorder="1" applyAlignment="1">
      <alignment horizontal="left" wrapText="1"/>
    </xf>
    <xf numFmtId="0" fontId="6" fillId="0" borderId="18" xfId="0" applyFont="1" applyBorder="1" applyAlignment="1">
      <alignment/>
    </xf>
    <xf numFmtId="49" fontId="5" fillId="0" borderId="18" xfId="0" applyNumberFormat="1" applyFont="1" applyBorder="1" applyAlignment="1">
      <alignment horizontal="left"/>
    </xf>
    <xf numFmtId="49" fontId="6" fillId="0" borderId="18" xfId="0" applyNumberFormat="1" applyFont="1" applyBorder="1" applyAlignment="1">
      <alignment horizontal="left"/>
    </xf>
    <xf numFmtId="0" fontId="7" fillId="0" borderId="0" xfId="0" applyFont="1" applyAlignment="1">
      <alignment/>
    </xf>
    <xf numFmtId="2" fontId="0" fillId="0" borderId="0" xfId="0" applyNumberFormat="1" applyAlignment="1">
      <alignment/>
    </xf>
    <xf numFmtId="0" fontId="10" fillId="0" borderId="0" xfId="0" applyFont="1"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horizontal="center"/>
    </xf>
    <xf numFmtId="0" fontId="14" fillId="0" borderId="0" xfId="0" applyFont="1" applyAlignment="1">
      <alignment/>
    </xf>
    <xf numFmtId="0" fontId="5" fillId="0" borderId="0" xfId="0" applyFont="1" applyBorder="1" applyAlignment="1">
      <alignment horizontal="left"/>
    </xf>
    <xf numFmtId="0" fontId="5" fillId="0" borderId="0" xfId="0" applyFont="1" applyAlignment="1">
      <alignment horizontal="center"/>
    </xf>
    <xf numFmtId="0" fontId="15" fillId="0" borderId="0" xfId="0" applyFont="1" applyBorder="1" applyAlignment="1">
      <alignment/>
    </xf>
    <xf numFmtId="0" fontId="1" fillId="0" borderId="0" xfId="0" applyFont="1" applyBorder="1" applyAlignment="1">
      <alignment/>
    </xf>
    <xf numFmtId="0" fontId="15" fillId="0" borderId="0" xfId="0" applyFont="1" applyBorder="1" applyAlignment="1">
      <alignment horizontal="center"/>
    </xf>
    <xf numFmtId="0" fontId="15" fillId="0" borderId="0" xfId="0" applyFont="1" applyAlignment="1">
      <alignment/>
    </xf>
    <xf numFmtId="49" fontId="16" fillId="0" borderId="18" xfId="0" applyNumberFormat="1" applyFont="1" applyBorder="1" applyAlignment="1">
      <alignment horizontal="center" vertical="center" wrapText="1"/>
    </xf>
    <xf numFmtId="4" fontId="17" fillId="0" borderId="18" xfId="0" applyNumberFormat="1" applyFont="1" applyBorder="1" applyAlignment="1">
      <alignment horizontal="left" vertical="center" wrapText="1"/>
    </xf>
    <xf numFmtId="4" fontId="1" fillId="0" borderId="18" xfId="0" applyNumberFormat="1" applyFont="1" applyBorder="1" applyAlignment="1">
      <alignment horizontal="left" vertical="center" wrapText="1"/>
    </xf>
    <xf numFmtId="4" fontId="17" fillId="0" borderId="18" xfId="0" applyNumberFormat="1" applyFont="1" applyBorder="1" applyAlignment="1">
      <alignment horizontal="left" vertical="center"/>
    </xf>
    <xf numFmtId="0" fontId="15" fillId="0" borderId="0" xfId="0" applyFont="1" applyBorder="1" applyAlignment="1">
      <alignment wrapText="1"/>
    </xf>
    <xf numFmtId="4" fontId="1" fillId="0" borderId="18" xfId="0" applyNumberFormat="1" applyFont="1" applyBorder="1" applyAlignment="1">
      <alignment horizontal="left"/>
    </xf>
    <xf numFmtId="4" fontId="11" fillId="0" borderId="18" xfId="0" applyNumberFormat="1" applyFont="1" applyBorder="1" applyAlignment="1">
      <alignment horizontal="left"/>
    </xf>
    <xf numFmtId="0" fontId="1" fillId="0" borderId="0" xfId="0" applyFont="1" applyAlignment="1">
      <alignment horizontal="right"/>
    </xf>
    <xf numFmtId="0" fontId="24" fillId="0" borderId="0" xfId="0" applyFont="1" applyAlignment="1" applyProtection="1">
      <alignment/>
      <protection locked="0"/>
    </xf>
    <xf numFmtId="0" fontId="20" fillId="0" borderId="0" xfId="0" applyFont="1" applyAlignment="1" applyProtection="1">
      <alignment horizontal="right"/>
      <protection locked="0"/>
    </xf>
    <xf numFmtId="0" fontId="21" fillId="0" borderId="0" xfId="0" applyFont="1" applyAlignment="1">
      <alignment/>
    </xf>
    <xf numFmtId="0" fontId="25" fillId="0" borderId="0" xfId="0" applyFont="1" applyAlignment="1">
      <alignment/>
    </xf>
    <xf numFmtId="0" fontId="26" fillId="0" borderId="0" xfId="0" applyFont="1" applyAlignment="1">
      <alignment horizontal="left" indent="2"/>
    </xf>
    <xf numFmtId="0" fontId="26" fillId="0" borderId="0" xfId="0" applyFont="1" applyAlignment="1">
      <alignment horizontal="right" indent="2"/>
    </xf>
    <xf numFmtId="0" fontId="4" fillId="0" borderId="0" xfId="0" applyFont="1" applyFill="1" applyAlignment="1">
      <alignment horizontal="right" wrapText="1"/>
    </xf>
    <xf numFmtId="0" fontId="21" fillId="0" borderId="18" xfId="0" applyFont="1" applyBorder="1" applyAlignment="1">
      <alignment horizontal="center"/>
    </xf>
    <xf numFmtId="0" fontId="21" fillId="0" borderId="18" xfId="0" applyFont="1" applyBorder="1" applyAlignment="1">
      <alignment horizontal="left" wrapText="1"/>
    </xf>
    <xf numFmtId="0" fontId="21" fillId="0" borderId="0" xfId="0" applyFont="1" applyBorder="1" applyAlignment="1">
      <alignment horizontal="left"/>
    </xf>
    <xf numFmtId="4" fontId="21" fillId="0" borderId="0" xfId="0" applyNumberFormat="1" applyFont="1" applyBorder="1" applyAlignment="1">
      <alignment/>
    </xf>
    <xf numFmtId="49" fontId="0" fillId="0" borderId="0" xfId="0" applyNumberFormat="1" applyAlignment="1">
      <alignment/>
    </xf>
    <xf numFmtId="0" fontId="9" fillId="0" borderId="18" xfId="0" applyFont="1" applyBorder="1" applyAlignment="1">
      <alignment vertical="top" wrapText="1"/>
    </xf>
    <xf numFmtId="49" fontId="5" fillId="0" borderId="18" xfId="0" applyNumberFormat="1" applyFont="1" applyBorder="1" applyAlignment="1">
      <alignment horizontal="center" vertical="top"/>
    </xf>
    <xf numFmtId="4" fontId="5" fillId="0" borderId="18" xfId="0" applyNumberFormat="1" applyFont="1" applyBorder="1" applyAlignment="1">
      <alignment horizontal="right" vertical="top"/>
    </xf>
    <xf numFmtId="0" fontId="4" fillId="0" borderId="18" xfId="0" applyFont="1" applyBorder="1" applyAlignment="1">
      <alignment vertical="top" wrapText="1"/>
    </xf>
    <xf numFmtId="49" fontId="6" fillId="0" borderId="18" xfId="0" applyNumberFormat="1" applyFont="1" applyBorder="1" applyAlignment="1">
      <alignment horizontal="center" vertical="top"/>
    </xf>
    <xf numFmtId="0" fontId="6" fillId="0" borderId="18" xfId="0" applyFont="1" applyBorder="1" applyAlignment="1">
      <alignment horizontal="center" vertical="top"/>
    </xf>
    <xf numFmtId="4" fontId="6" fillId="0" borderId="18" xfId="0" applyNumberFormat="1" applyFont="1" applyBorder="1" applyAlignment="1">
      <alignment horizontal="right" vertical="top"/>
    </xf>
    <xf numFmtId="0" fontId="5" fillId="0" borderId="18" xfId="0" applyFont="1" applyBorder="1" applyAlignment="1">
      <alignment vertical="top" wrapText="1"/>
    </xf>
    <xf numFmtId="0" fontId="4" fillId="0" borderId="0" xfId="0" applyFont="1" applyAlignment="1">
      <alignment horizontal="right"/>
    </xf>
    <xf numFmtId="2" fontId="5" fillId="0" borderId="18" xfId="0" applyNumberFormat="1" applyFont="1" applyBorder="1" applyAlignment="1">
      <alignment horizontal="right" vertical="top"/>
    </xf>
    <xf numFmtId="0" fontId="0" fillId="0" borderId="0" xfId="0" applyAlignment="1">
      <alignment/>
    </xf>
    <xf numFmtId="4" fontId="21" fillId="0" borderId="18" xfId="0" applyNumberFormat="1" applyFont="1" applyBorder="1" applyAlignment="1">
      <alignment horizontal="right"/>
    </xf>
    <xf numFmtId="0" fontId="12" fillId="0" borderId="0" xfId="0" applyFont="1" applyFill="1" applyAlignment="1">
      <alignment horizontal="right"/>
    </xf>
    <xf numFmtId="0" fontId="1" fillId="0" borderId="0" xfId="0" applyFont="1" applyAlignment="1">
      <alignment/>
    </xf>
    <xf numFmtId="49" fontId="5" fillId="0" borderId="18" xfId="0" applyNumberFormat="1" applyFont="1" applyBorder="1" applyAlignment="1">
      <alignment horizontal="right"/>
    </xf>
    <xf numFmtId="0" fontId="5" fillId="0" borderId="18" xfId="0" applyFont="1" applyBorder="1" applyAlignment="1">
      <alignment horizontal="right"/>
    </xf>
    <xf numFmtId="49" fontId="6" fillId="0" borderId="18" xfId="0" applyNumberFormat="1" applyFont="1" applyBorder="1" applyAlignment="1">
      <alignment horizontal="right"/>
    </xf>
    <xf numFmtId="0" fontId="6" fillId="0" borderId="18" xfId="0" applyFont="1" applyBorder="1" applyAlignment="1">
      <alignment horizontal="right"/>
    </xf>
    <xf numFmtId="166" fontId="5" fillId="0" borderId="18" xfId="0" applyNumberFormat="1" applyFont="1" applyBorder="1" applyAlignment="1">
      <alignment horizontal="right"/>
    </xf>
    <xf numFmtId="0" fontId="5" fillId="0" borderId="0" xfId="0" applyFont="1" applyBorder="1" applyAlignment="1">
      <alignment horizontal="center"/>
    </xf>
    <xf numFmtId="0" fontId="8" fillId="0" borderId="0" xfId="0" applyFont="1" applyAlignment="1">
      <alignment horizontal="center" wrapText="1"/>
    </xf>
    <xf numFmtId="49" fontId="6" fillId="0" borderId="0" xfId="0" applyNumberFormat="1" applyFont="1" applyAlignment="1">
      <alignment horizontal="right" vertical="center" wrapText="1"/>
    </xf>
    <xf numFmtId="0" fontId="6" fillId="0" borderId="0" xfId="0" applyFont="1" applyAlignment="1">
      <alignment horizontal="right" vertical="center"/>
    </xf>
    <xf numFmtId="0" fontId="0" fillId="0" borderId="0" xfId="0" applyAlignment="1">
      <alignment horizontal="right" vertical="center"/>
    </xf>
    <xf numFmtId="0" fontId="21" fillId="0" borderId="18" xfId="0" applyFont="1" applyFill="1" applyBorder="1" applyAlignment="1">
      <alignment horizontal="left" wrapText="1"/>
    </xf>
    <xf numFmtId="49" fontId="21" fillId="0" borderId="18" xfId="0" applyNumberFormat="1" applyFont="1" applyFill="1" applyBorder="1" applyAlignment="1">
      <alignment horizontal="center" vertical="center"/>
    </xf>
    <xf numFmtId="4" fontId="21" fillId="0" borderId="18" xfId="0" applyNumberFormat="1" applyFont="1" applyBorder="1" applyAlignment="1">
      <alignment horizontal="center" vertical="center"/>
    </xf>
    <xf numFmtId="4" fontId="21" fillId="0" borderId="18" xfId="0" applyNumberFormat="1" applyFont="1" applyFill="1" applyBorder="1" applyAlignment="1">
      <alignment horizontal="center" vertical="center"/>
    </xf>
    <xf numFmtId="0" fontId="12" fillId="0" borderId="18" xfId="0" applyFont="1" applyFill="1" applyBorder="1" applyAlignment="1">
      <alignment horizontal="left" vertical="top" wrapText="1"/>
    </xf>
    <xf numFmtId="0" fontId="21" fillId="0" borderId="18" xfId="0" applyFont="1" applyFill="1" applyBorder="1" applyAlignment="1">
      <alignment horizontal="left" vertical="center" wrapText="1"/>
    </xf>
    <xf numFmtId="0" fontId="21" fillId="0" borderId="18" xfId="0" applyFont="1" applyBorder="1" applyAlignment="1">
      <alignment horizontal="center" vertical="center" wrapText="1"/>
    </xf>
    <xf numFmtId="0" fontId="6"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0" xfId="0" applyFont="1" applyAlignment="1">
      <alignment horizontal="right"/>
    </xf>
    <xf numFmtId="49" fontId="19" fillId="0" borderId="18" xfId="0" applyNumberFormat="1" applyFont="1" applyBorder="1" applyAlignment="1">
      <alignment horizontal="center" vertical="center" wrapText="1"/>
    </xf>
    <xf numFmtId="49" fontId="19" fillId="0" borderId="18" xfId="0" applyNumberFormat="1" applyFont="1" applyBorder="1" applyAlignment="1">
      <alignment horizontal="left" vertical="center" wrapText="1"/>
    </xf>
    <xf numFmtId="4" fontId="19" fillId="0" borderId="18" xfId="0" applyNumberFormat="1" applyFont="1" applyBorder="1" applyAlignment="1">
      <alignment horizontal="right" vertical="center" wrapText="1"/>
    </xf>
    <xf numFmtId="49" fontId="20" fillId="0" borderId="18" xfId="0" applyNumberFormat="1" applyFont="1" applyBorder="1" applyAlignment="1">
      <alignment horizontal="left" vertical="center" wrapText="1"/>
    </xf>
    <xf numFmtId="49" fontId="20" fillId="0" borderId="18" xfId="0" applyNumberFormat="1" applyFont="1" applyBorder="1" applyAlignment="1">
      <alignment horizontal="center" vertical="center" wrapText="1"/>
    </xf>
    <xf numFmtId="4" fontId="20" fillId="0" borderId="18" xfId="0" applyNumberFormat="1" applyFont="1" applyBorder="1" applyAlignment="1">
      <alignment horizontal="right" vertical="center" wrapText="1"/>
    </xf>
    <xf numFmtId="49" fontId="19" fillId="0" borderId="18" xfId="0" applyNumberFormat="1" applyFont="1" applyFill="1" applyBorder="1" applyAlignment="1">
      <alignment horizontal="left" vertical="center" wrapText="1"/>
    </xf>
    <xf numFmtId="0" fontId="19" fillId="0" borderId="18" xfId="0" applyFont="1" applyBorder="1" applyAlignment="1">
      <alignment vertical="center" wrapText="1"/>
    </xf>
    <xf numFmtId="0" fontId="19" fillId="0" borderId="18" xfId="0" applyFont="1" applyFill="1" applyBorder="1" applyAlignment="1">
      <alignment vertical="center" wrapText="1"/>
    </xf>
    <xf numFmtId="49" fontId="19" fillId="0" borderId="18" xfId="0" applyNumberFormat="1" applyFont="1" applyBorder="1" applyAlignment="1">
      <alignment horizontal="left"/>
    </xf>
    <xf numFmtId="49" fontId="19" fillId="0" borderId="18" xfId="0" applyNumberFormat="1" applyFont="1" applyBorder="1" applyAlignment="1">
      <alignment horizontal="center"/>
    </xf>
    <xf numFmtId="4" fontId="19" fillId="0" borderId="18" xfId="0" applyNumberFormat="1" applyFont="1" applyBorder="1" applyAlignment="1">
      <alignment horizontal="right" vertical="center"/>
    </xf>
    <xf numFmtId="0" fontId="30" fillId="0" borderId="0" xfId="0" applyFont="1" applyAlignment="1">
      <alignment/>
    </xf>
    <xf numFmtId="0" fontId="20" fillId="0" borderId="0" xfId="0" applyFont="1" applyAlignment="1">
      <alignment/>
    </xf>
    <xf numFmtId="0" fontId="19" fillId="0" borderId="18" xfId="0" applyFont="1" applyBorder="1" applyAlignment="1">
      <alignment vertical="top" wrapText="1"/>
    </xf>
    <xf numFmtId="49" fontId="19" fillId="0" borderId="18" xfId="0" applyNumberFormat="1" applyFont="1" applyBorder="1" applyAlignment="1">
      <alignment horizontal="center" vertical="top"/>
    </xf>
    <xf numFmtId="4" fontId="19" fillId="0" borderId="18" xfId="0" applyNumberFormat="1" applyFont="1" applyBorder="1" applyAlignment="1">
      <alignment horizontal="right" vertical="top"/>
    </xf>
    <xf numFmtId="0" fontId="20" fillId="0" borderId="18" xfId="0" applyFont="1" applyBorder="1" applyAlignment="1">
      <alignment vertical="top" wrapText="1"/>
    </xf>
    <xf numFmtId="49" fontId="20" fillId="0" borderId="18" xfId="0" applyNumberFormat="1" applyFont="1" applyBorder="1" applyAlignment="1">
      <alignment horizontal="center" vertical="top"/>
    </xf>
    <xf numFmtId="0" fontId="20" fillId="0" borderId="18" xfId="0" applyFont="1" applyBorder="1" applyAlignment="1">
      <alignment horizontal="center" vertical="top"/>
    </xf>
    <xf numFmtId="4" fontId="20" fillId="0" borderId="18" xfId="0" applyNumberFormat="1" applyFont="1" applyBorder="1" applyAlignment="1">
      <alignment horizontal="right" vertical="top"/>
    </xf>
    <xf numFmtId="0" fontId="21" fillId="0" borderId="18" xfId="0" applyFont="1" applyBorder="1" applyAlignment="1">
      <alignment horizontal="center" vertical="center"/>
    </xf>
    <xf numFmtId="0" fontId="32" fillId="0" borderId="0" xfId="0" applyFont="1" applyAlignment="1">
      <alignment horizontal="left" wrapText="1" shrinkToFit="1"/>
    </xf>
    <xf numFmtId="49" fontId="29" fillId="0" borderId="18" xfId="34" applyNumberFormat="1" applyFont="1" applyBorder="1">
      <alignment horizontal="center" vertical="center" wrapText="1"/>
      <protection/>
    </xf>
    <xf numFmtId="49" fontId="29" fillId="0" borderId="18" xfId="35" applyNumberFormat="1" applyFont="1" applyBorder="1" applyProtection="1">
      <alignment horizontal="center" vertical="center" wrapText="1"/>
      <protection/>
    </xf>
    <xf numFmtId="49" fontId="29" fillId="0" borderId="18" xfId="43" applyNumberFormat="1" applyFont="1" applyBorder="1" applyProtection="1">
      <alignment horizontal="center" vertical="center" wrapText="1"/>
      <protection/>
    </xf>
    <xf numFmtId="0" fontId="27" fillId="0" borderId="18" xfId="36" applyNumberFormat="1" applyFont="1" applyBorder="1" applyProtection="1">
      <alignment horizontal="left" wrapText="1"/>
      <protection/>
    </xf>
    <xf numFmtId="49" fontId="27" fillId="0" borderId="18" xfId="40" applyNumberFormat="1" applyFont="1" applyBorder="1" applyProtection="1">
      <alignment horizontal="center"/>
      <protection/>
    </xf>
    <xf numFmtId="4" fontId="27" fillId="0" borderId="18" xfId="44" applyNumberFormat="1" applyFont="1" applyBorder="1" applyProtection="1">
      <alignment horizontal="right"/>
      <protection/>
    </xf>
    <xf numFmtId="0" fontId="29" fillId="0" borderId="18" xfId="37" applyNumberFormat="1" applyFont="1" applyBorder="1" applyProtection="1">
      <alignment horizontal="left" wrapText="1" indent="1"/>
      <protection/>
    </xf>
    <xf numFmtId="49" fontId="29" fillId="0" borderId="18" xfId="41" applyNumberFormat="1" applyFont="1" applyBorder="1" applyProtection="1">
      <alignment horizontal="center"/>
      <protection/>
    </xf>
    <xf numFmtId="3" fontId="29" fillId="0" borderId="18" xfId="41" applyNumberFormat="1" applyFont="1" applyBorder="1" applyProtection="1">
      <alignment horizontal="center"/>
      <protection/>
    </xf>
    <xf numFmtId="0" fontId="27" fillId="0" borderId="18" xfId="38" applyNumberFormat="1" applyFont="1" applyBorder="1" applyProtection="1">
      <alignment horizontal="left" wrapText="1" indent="2"/>
      <protection/>
    </xf>
    <xf numFmtId="49" fontId="27" fillId="0" borderId="18" xfId="42" applyNumberFormat="1" applyFont="1" applyBorder="1" applyProtection="1">
      <alignment horizontal="center"/>
      <protection/>
    </xf>
    <xf numFmtId="0" fontId="29" fillId="0" borderId="18" xfId="38" applyNumberFormat="1" applyFont="1" applyBorder="1" applyProtection="1">
      <alignment horizontal="left" wrapText="1" indent="2"/>
      <protection/>
    </xf>
    <xf numFmtId="49" fontId="29" fillId="0" borderId="18" xfId="42" applyNumberFormat="1" applyFont="1" applyBorder="1" applyProtection="1">
      <alignment horizontal="center"/>
      <protection/>
    </xf>
    <xf numFmtId="4" fontId="29" fillId="0" borderId="18" xfId="44" applyNumberFormat="1" applyFont="1" applyBorder="1" applyProtection="1">
      <alignment horizontal="right"/>
      <protection/>
    </xf>
    <xf numFmtId="0" fontId="29" fillId="0" borderId="18" xfId="38" applyNumberFormat="1" applyFont="1" applyBorder="1" applyAlignment="1" applyProtection="1">
      <alignment horizontal="left" vertical="top" wrapText="1" indent="2"/>
      <protection/>
    </xf>
    <xf numFmtId="0" fontId="29" fillId="0" borderId="18" xfId="38" applyNumberFormat="1" applyFont="1" applyBorder="1" applyAlignment="1" applyProtection="1">
      <alignment horizontal="left" vertical="center" wrapText="1" indent="2"/>
      <protection/>
    </xf>
    <xf numFmtId="49" fontId="20" fillId="0" borderId="18" xfId="0" applyNumberFormat="1" applyFont="1" applyFill="1" applyBorder="1" applyAlignment="1">
      <alignment horizontal="left" vertical="center" wrapText="1"/>
    </xf>
    <xf numFmtId="4" fontId="19" fillId="0" borderId="18" xfId="0" applyNumberFormat="1" applyFont="1" applyBorder="1" applyAlignment="1">
      <alignment horizontal="center" vertical="center" wrapText="1"/>
    </xf>
    <xf numFmtId="0" fontId="9" fillId="0" borderId="18" xfId="0" applyFont="1" applyBorder="1" applyAlignment="1">
      <alignment horizontal="center" vertical="top" wrapText="1"/>
    </xf>
    <xf numFmtId="0" fontId="9" fillId="0" borderId="18" xfId="0" applyFont="1" applyBorder="1" applyAlignment="1">
      <alignment horizontal="center" vertical="top"/>
    </xf>
    <xf numFmtId="0" fontId="18" fillId="0" borderId="18" xfId="0" applyFont="1" applyBorder="1" applyAlignment="1">
      <alignment horizontal="center" vertical="top"/>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43" fontId="6" fillId="0" borderId="18" xfId="73" applyFont="1" applyBorder="1" applyAlignment="1">
      <alignment horizontal="right" vertical="top"/>
    </xf>
    <xf numFmtId="0" fontId="5" fillId="0" borderId="18" xfId="0" applyFont="1" applyBorder="1" applyAlignment="1">
      <alignment horizontal="center" vertical="top"/>
    </xf>
    <xf numFmtId="4" fontId="29" fillId="0" borderId="18" xfId="44" applyNumberFormat="1" applyFont="1" applyFill="1" applyBorder="1" applyProtection="1">
      <alignment horizontal="right"/>
      <protection/>
    </xf>
    <xf numFmtId="0" fontId="20" fillId="0" borderId="0" xfId="33" applyNumberFormat="1" applyFont="1" applyAlignment="1" applyProtection="1">
      <alignment vertical="center" wrapText="1"/>
      <protection/>
    </xf>
    <xf numFmtId="0" fontId="19" fillId="0" borderId="18" xfId="38" applyNumberFormat="1" applyFont="1" applyBorder="1" applyProtection="1">
      <alignment horizontal="left" wrapText="1" indent="2"/>
      <protection/>
    </xf>
    <xf numFmtId="49" fontId="20" fillId="0" borderId="18" xfId="42" applyNumberFormat="1" applyFont="1" applyBorder="1" applyProtection="1">
      <alignment horizontal="center"/>
      <protection/>
    </xf>
    <xf numFmtId="4" fontId="19" fillId="0" borderId="18" xfId="44" applyNumberFormat="1" applyFont="1" applyBorder="1" applyProtection="1">
      <alignment horizontal="right"/>
      <protection/>
    </xf>
    <xf numFmtId="4" fontId="20" fillId="0" borderId="18" xfId="44" applyNumberFormat="1" applyFont="1" applyBorder="1" applyProtection="1">
      <alignment horizontal="right"/>
      <protection/>
    </xf>
    <xf numFmtId="0" fontId="20" fillId="0" borderId="18" xfId="38" applyNumberFormat="1" applyFont="1" applyBorder="1" applyProtection="1">
      <alignment horizontal="left" wrapText="1" indent="2"/>
      <protection/>
    </xf>
    <xf numFmtId="0" fontId="27" fillId="0" borderId="18" xfId="38" applyNumberFormat="1" applyFont="1" applyBorder="1" applyAlignment="1" applyProtection="1">
      <alignment horizontal="left" vertical="top" wrapText="1" indent="2"/>
      <protection/>
    </xf>
    <xf numFmtId="49" fontId="21" fillId="0" borderId="18" xfId="0" applyNumberFormat="1" applyFont="1" applyBorder="1" applyAlignment="1">
      <alignment horizontal="center" vertical="center"/>
    </xf>
    <xf numFmtId="4" fontId="21" fillId="0" borderId="18" xfId="0" applyNumberFormat="1" applyFont="1" applyBorder="1" applyAlignment="1">
      <alignment/>
    </xf>
    <xf numFmtId="0" fontId="21" fillId="0" borderId="18" xfId="0" applyFont="1" applyBorder="1" applyAlignment="1">
      <alignment horizontal="left" vertical="top" wrapText="1"/>
    </xf>
    <xf numFmtId="4" fontId="21" fillId="0" borderId="18" xfId="0" applyNumberFormat="1" applyFont="1" applyBorder="1" applyAlignment="1">
      <alignment vertical="center"/>
    </xf>
    <xf numFmtId="49"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4" fontId="6" fillId="0" borderId="18" xfId="0" applyNumberFormat="1" applyFont="1" applyBorder="1" applyAlignment="1">
      <alignment horizontal="right" vertical="center"/>
    </xf>
    <xf numFmtId="0" fontId="0" fillId="0" borderId="18" xfId="0" applyBorder="1" applyAlignment="1">
      <alignment horizontal="center" vertical="top" wrapText="1"/>
    </xf>
    <xf numFmtId="43" fontId="5" fillId="0" borderId="18" xfId="73" applyFont="1" applyBorder="1" applyAlignment="1">
      <alignment/>
    </xf>
    <xf numFmtId="43" fontId="6" fillId="0" borderId="18" xfId="73" applyFont="1" applyBorder="1" applyAlignment="1">
      <alignment vertical="center"/>
    </xf>
    <xf numFmtId="49" fontId="6" fillId="0" borderId="18" xfId="0" applyNumberFormat="1" applyFont="1" applyBorder="1" applyAlignment="1">
      <alignment vertical="center"/>
    </xf>
    <xf numFmtId="0" fontId="6" fillId="0" borderId="18" xfId="0" applyFont="1" applyBorder="1" applyAlignment="1">
      <alignment horizontal="right" vertical="center"/>
    </xf>
    <xf numFmtId="0" fontId="4" fillId="0" borderId="19" xfId="0" applyFont="1" applyBorder="1" applyAlignment="1">
      <alignment vertical="top" wrapText="1"/>
    </xf>
    <xf numFmtId="49" fontId="5" fillId="0" borderId="19" xfId="0" applyNumberFormat="1" applyFont="1" applyBorder="1" applyAlignment="1">
      <alignment horizontal="center" vertical="top"/>
    </xf>
    <xf numFmtId="49" fontId="6" fillId="0" borderId="19" xfId="0" applyNumberFormat="1" applyFont="1" applyBorder="1" applyAlignment="1">
      <alignment horizontal="center" vertical="top"/>
    </xf>
    <xf numFmtId="0" fontId="6" fillId="0" borderId="19" xfId="0" applyFont="1" applyBorder="1" applyAlignment="1">
      <alignment horizontal="center" vertical="top"/>
    </xf>
    <xf numFmtId="4" fontId="6" fillId="0" borderId="19" xfId="0" applyNumberFormat="1" applyFont="1" applyBorder="1" applyAlignment="1">
      <alignment horizontal="right" vertical="top"/>
    </xf>
    <xf numFmtId="0" fontId="5" fillId="0" borderId="20" xfId="0" applyFont="1" applyBorder="1" applyAlignment="1">
      <alignment vertical="top" wrapText="1"/>
    </xf>
    <xf numFmtId="49" fontId="5" fillId="0" borderId="20" xfId="0" applyNumberFormat="1" applyFont="1" applyBorder="1" applyAlignment="1">
      <alignment horizontal="center" vertical="top"/>
    </xf>
    <xf numFmtId="43" fontId="5" fillId="0" borderId="20" xfId="73" applyFont="1" applyBorder="1" applyAlignment="1">
      <alignment/>
    </xf>
    <xf numFmtId="2" fontId="5" fillId="0" borderId="20" xfId="0" applyNumberFormat="1" applyFont="1" applyBorder="1" applyAlignment="1">
      <alignment horizontal="right" vertical="top"/>
    </xf>
    <xf numFmtId="0" fontId="34" fillId="0" borderId="21" xfId="0" applyFont="1" applyBorder="1" applyAlignment="1">
      <alignment vertical="top" wrapText="1"/>
    </xf>
    <xf numFmtId="49" fontId="5" fillId="0" borderId="22" xfId="0" applyNumberFormat="1" applyFont="1" applyBorder="1" applyAlignment="1">
      <alignment horizontal="center" vertical="top"/>
    </xf>
    <xf numFmtId="43" fontId="5" fillId="0" borderId="22" xfId="73" applyFont="1" applyBorder="1" applyAlignment="1">
      <alignment/>
    </xf>
    <xf numFmtId="4" fontId="5" fillId="0" borderId="22" xfId="0" applyNumberFormat="1" applyFont="1" applyBorder="1" applyAlignment="1">
      <alignment horizontal="right" vertical="top"/>
    </xf>
    <xf numFmtId="4" fontId="5" fillId="0" borderId="23" xfId="0" applyNumberFormat="1" applyFont="1" applyBorder="1" applyAlignment="1">
      <alignment horizontal="right" vertical="top"/>
    </xf>
    <xf numFmtId="49" fontId="6" fillId="0" borderId="19" xfId="0" applyNumberFormat="1" applyFont="1" applyBorder="1" applyAlignment="1">
      <alignment horizontal="center" vertical="center"/>
    </xf>
    <xf numFmtId="0" fontId="6" fillId="0" borderId="19" xfId="0" applyFont="1" applyBorder="1" applyAlignment="1">
      <alignment horizontal="center" vertical="center"/>
    </xf>
    <xf numFmtId="43" fontId="6" fillId="0" borderId="19" xfId="73" applyFont="1" applyBorder="1" applyAlignment="1">
      <alignment vertical="center"/>
    </xf>
    <xf numFmtId="43" fontId="6" fillId="0" borderId="19" xfId="73" applyFont="1" applyBorder="1" applyAlignment="1">
      <alignment horizontal="right" vertical="center"/>
    </xf>
    <xf numFmtId="0" fontId="4" fillId="0" borderId="20" xfId="0" applyFont="1" applyBorder="1" applyAlignment="1">
      <alignment vertical="top" wrapText="1"/>
    </xf>
    <xf numFmtId="49" fontId="6" fillId="0" borderId="20" xfId="0" applyNumberFormat="1" applyFont="1" applyBorder="1" applyAlignment="1">
      <alignment horizontal="center" vertical="top"/>
    </xf>
    <xf numFmtId="0" fontId="6" fillId="0" borderId="20" xfId="0" applyFont="1" applyBorder="1" applyAlignment="1">
      <alignment horizontal="center" vertical="top"/>
    </xf>
    <xf numFmtId="43" fontId="6" fillId="0" borderId="20" xfId="73" applyFont="1" applyBorder="1" applyAlignment="1">
      <alignment horizontal="right" vertical="top"/>
    </xf>
    <xf numFmtId="43" fontId="5" fillId="0" borderId="22" xfId="73" applyFont="1" applyBorder="1" applyAlignment="1">
      <alignment horizontal="right" vertical="top"/>
    </xf>
    <xf numFmtId="43" fontId="5" fillId="0" borderId="23" xfId="73" applyFont="1" applyBorder="1" applyAlignment="1">
      <alignment horizontal="right" vertical="top"/>
    </xf>
    <xf numFmtId="0" fontId="4" fillId="0" borderId="18" xfId="0" applyFont="1" applyFill="1" applyBorder="1" applyAlignment="1">
      <alignment vertical="top" wrapText="1"/>
    </xf>
    <xf numFmtId="49" fontId="6" fillId="0" borderId="18" xfId="0" applyNumberFormat="1" applyFont="1" applyFill="1" applyBorder="1" applyAlignment="1">
      <alignment horizontal="center" vertical="top"/>
    </xf>
    <xf numFmtId="4" fontId="5" fillId="0" borderId="20" xfId="0" applyNumberFormat="1" applyFont="1" applyBorder="1" applyAlignment="1">
      <alignment horizontal="right" vertical="top"/>
    </xf>
    <xf numFmtId="0" fontId="34" fillId="0" borderId="21" xfId="0" applyFont="1" applyFill="1" applyBorder="1" applyAlignment="1">
      <alignment vertical="top" wrapText="1"/>
    </xf>
    <xf numFmtId="49" fontId="5" fillId="0" borderId="22"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0" fontId="5" fillId="0" borderId="20" xfId="0" applyFont="1" applyFill="1" applyBorder="1" applyAlignment="1">
      <alignment vertical="top" wrapText="1"/>
    </xf>
    <xf numFmtId="0" fontId="5" fillId="0" borderId="18" xfId="0" applyFont="1" applyFill="1" applyBorder="1" applyAlignment="1">
      <alignment vertical="top" wrapText="1"/>
    </xf>
    <xf numFmtId="49" fontId="5" fillId="0" borderId="18" xfId="0" applyNumberFormat="1" applyFont="1" applyFill="1" applyBorder="1" applyAlignment="1">
      <alignment horizontal="center" vertical="top"/>
    </xf>
    <xf numFmtId="43" fontId="5" fillId="0" borderId="18" xfId="0" applyNumberFormat="1" applyFont="1" applyFill="1" applyBorder="1" applyAlignment="1">
      <alignment horizontal="right" vertical="top"/>
    </xf>
    <xf numFmtId="0" fontId="5" fillId="0" borderId="18" xfId="0" applyFont="1" applyFill="1" applyBorder="1" applyAlignment="1">
      <alignment horizontal="right" vertical="top"/>
    </xf>
    <xf numFmtId="43" fontId="6" fillId="0" borderId="18" xfId="73" applyFont="1" applyFill="1" applyBorder="1" applyAlignment="1">
      <alignment horizontal="right" vertical="top"/>
    </xf>
    <xf numFmtId="0" fontId="6" fillId="0" borderId="18" xfId="0" applyFont="1" applyFill="1" applyBorder="1" applyAlignment="1">
      <alignment horizontal="center" vertical="top"/>
    </xf>
    <xf numFmtId="0" fontId="6" fillId="0" borderId="18" xfId="0" applyFont="1" applyFill="1" applyBorder="1" applyAlignment="1">
      <alignment horizontal="right" vertical="top"/>
    </xf>
    <xf numFmtId="0" fontId="4" fillId="0" borderId="19" xfId="0" applyFont="1" applyFill="1" applyBorder="1" applyAlignment="1">
      <alignment vertical="top" wrapText="1"/>
    </xf>
    <xf numFmtId="49" fontId="6" fillId="0" borderId="19" xfId="0" applyNumberFormat="1" applyFont="1" applyFill="1" applyBorder="1" applyAlignment="1">
      <alignment horizontal="center" vertical="top"/>
    </xf>
    <xf numFmtId="0" fontId="6" fillId="0" borderId="19" xfId="0" applyFont="1" applyFill="1" applyBorder="1" applyAlignment="1">
      <alignment horizontal="center" vertical="top"/>
    </xf>
    <xf numFmtId="43" fontId="6" fillId="0" borderId="19" xfId="73" applyFont="1" applyFill="1" applyBorder="1" applyAlignment="1">
      <alignment horizontal="right" vertical="top"/>
    </xf>
    <xf numFmtId="0" fontId="6" fillId="0" borderId="19" xfId="0" applyFont="1" applyFill="1" applyBorder="1" applyAlignment="1">
      <alignment horizontal="right" vertical="top"/>
    </xf>
    <xf numFmtId="0" fontId="6" fillId="0" borderId="20" xfId="0" applyFont="1" applyBorder="1" applyAlignment="1">
      <alignment vertical="top" wrapText="1"/>
    </xf>
    <xf numFmtId="43" fontId="6" fillId="0" borderId="18" xfId="73" applyFont="1" applyFill="1" applyBorder="1" applyAlignment="1">
      <alignment horizontal="right" vertical="center"/>
    </xf>
    <xf numFmtId="43" fontId="6" fillId="0" borderId="18" xfId="73" applyFont="1" applyBorder="1" applyAlignment="1">
      <alignment horizontal="right" vertical="center"/>
    </xf>
    <xf numFmtId="43" fontId="6" fillId="0" borderId="20" xfId="73" applyFont="1" applyBorder="1" applyAlignment="1">
      <alignment horizontal="right" vertical="center"/>
    </xf>
    <xf numFmtId="43" fontId="6" fillId="0" borderId="18" xfId="73" applyFont="1" applyBorder="1" applyAlignment="1">
      <alignment horizontal="right"/>
    </xf>
    <xf numFmtId="0" fontId="4" fillId="0" borderId="24" xfId="0" applyFont="1" applyBorder="1" applyAlignment="1">
      <alignment vertical="top" wrapText="1"/>
    </xf>
    <xf numFmtId="49" fontId="6" fillId="0" borderId="24" xfId="0" applyNumberFormat="1" applyFont="1" applyBorder="1" applyAlignment="1">
      <alignment horizontal="center" vertical="top"/>
    </xf>
    <xf numFmtId="43" fontId="6" fillId="0" borderId="24" xfId="73" applyFont="1" applyBorder="1" applyAlignment="1">
      <alignment horizontal="right" vertical="top"/>
    </xf>
    <xf numFmtId="43" fontId="6" fillId="0" borderId="24" xfId="73" applyFont="1" applyBorder="1" applyAlignment="1">
      <alignment horizontal="right" vertical="center"/>
    </xf>
    <xf numFmtId="49" fontId="34" fillId="0" borderId="22" xfId="0" applyNumberFormat="1" applyFont="1" applyBorder="1" applyAlignment="1">
      <alignment horizontal="center" vertical="top"/>
    </xf>
    <xf numFmtId="4" fontId="34" fillId="0" borderId="22" xfId="0" applyNumberFormat="1" applyFont="1" applyBorder="1" applyAlignment="1">
      <alignment horizontal="right" vertical="top"/>
    </xf>
    <xf numFmtId="4" fontId="34" fillId="0" borderId="23" xfId="0" applyNumberFormat="1" applyFont="1" applyBorder="1" applyAlignment="1">
      <alignment horizontal="right" vertical="top"/>
    </xf>
    <xf numFmtId="4" fontId="6" fillId="0" borderId="20" xfId="0" applyNumberFormat="1" applyFont="1" applyBorder="1" applyAlignment="1">
      <alignment horizontal="right" vertical="top"/>
    </xf>
    <xf numFmtId="49" fontId="6" fillId="0" borderId="18" xfId="0" applyNumberFormat="1" applyFont="1" applyFill="1" applyBorder="1" applyAlignment="1">
      <alignment horizontal="center"/>
    </xf>
    <xf numFmtId="0" fontId="6" fillId="0" borderId="18" xfId="0" applyFont="1" applyFill="1" applyBorder="1" applyAlignment="1">
      <alignment horizontal="center"/>
    </xf>
    <xf numFmtId="43" fontId="74" fillId="0" borderId="18" xfId="73" applyFont="1" applyFill="1" applyBorder="1" applyAlignment="1">
      <alignment horizontal="right" vertical="center"/>
    </xf>
    <xf numFmtId="43" fontId="74" fillId="0" borderId="18" xfId="73" applyFont="1" applyBorder="1" applyAlignment="1">
      <alignment horizontal="right" vertical="center"/>
    </xf>
    <xf numFmtId="49" fontId="6" fillId="0" borderId="19" xfId="0" applyNumberFormat="1" applyFont="1" applyFill="1" applyBorder="1" applyAlignment="1">
      <alignment horizontal="center"/>
    </xf>
    <xf numFmtId="0" fontId="6" fillId="0" borderId="19" xfId="0" applyFont="1" applyFill="1" applyBorder="1" applyAlignment="1">
      <alignment horizontal="center"/>
    </xf>
    <xf numFmtId="43" fontId="74" fillId="0" borderId="19" xfId="73" applyFont="1" applyFill="1" applyBorder="1" applyAlignment="1">
      <alignment horizontal="right"/>
    </xf>
    <xf numFmtId="0" fontId="34" fillId="0" borderId="25" xfId="0" applyFont="1" applyBorder="1" applyAlignment="1">
      <alignment vertical="top" wrapText="1"/>
    </xf>
    <xf numFmtId="49" fontId="34" fillId="0" borderId="26" xfId="0" applyNumberFormat="1" applyFont="1" applyBorder="1" applyAlignment="1">
      <alignment horizontal="center" vertical="top"/>
    </xf>
    <xf numFmtId="4" fontId="34" fillId="0" borderId="26" xfId="0" applyNumberFormat="1" applyFont="1" applyBorder="1" applyAlignment="1">
      <alignment horizontal="right" vertical="top"/>
    </xf>
    <xf numFmtId="4" fontId="34" fillId="0" borderId="27" xfId="0" applyNumberFormat="1" applyFont="1" applyBorder="1" applyAlignment="1">
      <alignment horizontal="right" vertical="top"/>
    </xf>
    <xf numFmtId="43" fontId="75" fillId="0" borderId="18" xfId="73" applyFont="1" applyBorder="1" applyAlignment="1">
      <alignment horizontal="right" vertical="center"/>
    </xf>
    <xf numFmtId="43" fontId="5" fillId="0" borderId="18" xfId="73" applyFont="1" applyBorder="1" applyAlignment="1">
      <alignment horizontal="right" vertical="center"/>
    </xf>
    <xf numFmtId="43" fontId="5" fillId="0" borderId="20" xfId="73" applyFont="1" applyBorder="1" applyAlignment="1">
      <alignment horizontal="right" vertical="top"/>
    </xf>
    <xf numFmtId="43" fontId="5" fillId="0" borderId="18" xfId="73" applyFont="1" applyBorder="1" applyAlignment="1">
      <alignment horizontal="right"/>
    </xf>
    <xf numFmtId="4" fontId="5" fillId="0" borderId="20" xfId="0" applyNumberFormat="1" applyFont="1" applyFill="1" applyBorder="1" applyAlignment="1">
      <alignment horizontal="right" vertical="top"/>
    </xf>
    <xf numFmtId="4" fontId="6" fillId="0" borderId="18" xfId="0" applyNumberFormat="1" applyFont="1" applyFill="1" applyBorder="1" applyAlignment="1">
      <alignment horizontal="right" vertical="top"/>
    </xf>
    <xf numFmtId="0" fontId="9" fillId="0" borderId="18" xfId="0" applyFont="1" applyFill="1" applyBorder="1" applyAlignment="1">
      <alignment vertical="top" wrapText="1"/>
    </xf>
    <xf numFmtId="0" fontId="7" fillId="0" borderId="18" xfId="0" applyFont="1" applyFill="1" applyBorder="1" applyAlignment="1">
      <alignment vertical="top" wrapText="1"/>
    </xf>
    <xf numFmtId="43" fontId="6" fillId="0" borderId="18" xfId="73" applyFont="1" applyFill="1" applyBorder="1" applyAlignment="1">
      <alignment horizontal="right"/>
    </xf>
    <xf numFmtId="43" fontId="6" fillId="0" borderId="18" xfId="73" applyNumberFormat="1" applyFont="1" applyFill="1" applyBorder="1" applyAlignment="1">
      <alignment horizontal="right"/>
    </xf>
    <xf numFmtId="177" fontId="6" fillId="0" borderId="18" xfId="73" applyNumberFormat="1" applyFont="1" applyFill="1" applyBorder="1" applyAlignment="1">
      <alignment horizontal="right"/>
    </xf>
    <xf numFmtId="0" fontId="5" fillId="0" borderId="19" xfId="0" applyFont="1" applyBorder="1" applyAlignment="1">
      <alignment horizontal="center" vertical="top" wrapText="1"/>
    </xf>
    <xf numFmtId="0" fontId="0" fillId="0" borderId="28" xfId="0" applyBorder="1" applyAlignment="1">
      <alignment horizontal="center" vertical="top" wrapText="1"/>
    </xf>
    <xf numFmtId="0" fontId="0" fillId="0" borderId="24" xfId="0" applyBorder="1" applyAlignment="1">
      <alignment horizontal="center" vertical="top" wrapText="1"/>
    </xf>
    <xf numFmtId="0" fontId="34" fillId="0" borderId="29" xfId="0" applyFont="1" applyBorder="1" applyAlignment="1">
      <alignment vertical="top" wrapText="1"/>
    </xf>
    <xf numFmtId="49" fontId="34" fillId="0" borderId="30" xfId="0" applyNumberFormat="1" applyFont="1" applyBorder="1" applyAlignment="1">
      <alignment horizontal="center" vertical="top"/>
    </xf>
    <xf numFmtId="0" fontId="5" fillId="0" borderId="31" xfId="0" applyFont="1" applyBorder="1" applyAlignment="1">
      <alignment horizontal="center" vertical="top" wrapText="1"/>
    </xf>
    <xf numFmtId="0" fontId="5" fillId="0" borderId="24" xfId="0" applyFont="1" applyBorder="1" applyAlignment="1">
      <alignment horizontal="center" vertical="top" wrapText="1"/>
    </xf>
    <xf numFmtId="0" fontId="5" fillId="0" borderId="19" xfId="0" applyFont="1"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xf>
    <xf numFmtId="0" fontId="6" fillId="0" borderId="24" xfId="0" applyFont="1" applyBorder="1" applyAlignment="1">
      <alignment horizontal="center" vertical="top" wrapText="1"/>
    </xf>
    <xf numFmtId="0" fontId="35" fillId="0" borderId="18" xfId="0" applyFont="1" applyBorder="1" applyAlignment="1">
      <alignment horizontal="center" vertical="top"/>
    </xf>
    <xf numFmtId="0" fontId="4" fillId="0" borderId="18" xfId="0" applyFont="1" applyBorder="1" applyAlignment="1">
      <alignment horizontal="center" vertical="top"/>
    </xf>
    <xf numFmtId="0" fontId="1" fillId="0" borderId="18" xfId="0" applyFont="1" applyBorder="1" applyAlignment="1">
      <alignment horizontal="center" vertical="top"/>
    </xf>
    <xf numFmtId="0" fontId="7" fillId="0" borderId="18" xfId="0" applyFont="1" applyBorder="1" applyAlignment="1">
      <alignment horizontal="center" vertical="top"/>
    </xf>
    <xf numFmtId="0" fontId="7" fillId="0" borderId="18" xfId="0" applyFont="1" applyBorder="1" applyAlignment="1">
      <alignment horizontal="center" vertical="top" wrapText="1"/>
    </xf>
    <xf numFmtId="0" fontId="4" fillId="0" borderId="0" xfId="0" applyFont="1" applyAlignment="1">
      <alignment horizontal="right"/>
    </xf>
    <xf numFmtId="0" fontId="21" fillId="0" borderId="0" xfId="0" applyFont="1" applyBorder="1" applyAlignment="1">
      <alignment horizontal="center" wrapText="1"/>
    </xf>
    <xf numFmtId="0" fontId="0" fillId="0" borderId="0" xfId="0" applyBorder="1" applyAlignment="1">
      <alignment horizontal="center"/>
    </xf>
    <xf numFmtId="49" fontId="21" fillId="0" borderId="0" xfId="0" applyNumberFormat="1" applyFont="1" applyFill="1" applyBorder="1" applyAlignment="1">
      <alignment horizontal="right"/>
    </xf>
    <xf numFmtId="0" fontId="0" fillId="0" borderId="0" xfId="0" applyAlignment="1">
      <alignment/>
    </xf>
    <xf numFmtId="0" fontId="4" fillId="0" borderId="0" xfId="0" applyFont="1" applyFill="1" applyAlignment="1">
      <alignment horizontal="left" vertical="center" wrapText="1"/>
    </xf>
    <xf numFmtId="0" fontId="0" fillId="0" borderId="0" xfId="0" applyFont="1" applyAlignment="1">
      <alignment horizontal="left" vertical="center"/>
    </xf>
    <xf numFmtId="0" fontId="31" fillId="0" borderId="0" xfId="0" applyFont="1" applyAlignment="1">
      <alignment horizontal="center" wrapText="1" shrinkToFit="1"/>
    </xf>
    <xf numFmtId="0" fontId="0" fillId="0" borderId="0" xfId="0" applyAlignment="1">
      <alignment horizontal="center" wrapText="1" shrinkToFit="1"/>
    </xf>
    <xf numFmtId="0" fontId="8" fillId="0" borderId="0" xfId="0" applyFont="1" applyAlignment="1">
      <alignment horizontal="center"/>
    </xf>
    <xf numFmtId="0" fontId="21" fillId="0" borderId="32" xfId="0" applyFont="1" applyBorder="1" applyAlignment="1">
      <alignment horizontal="left"/>
    </xf>
    <xf numFmtId="0" fontId="21" fillId="0" borderId="33" xfId="0" applyFont="1" applyBorder="1" applyAlignment="1">
      <alignment horizontal="left"/>
    </xf>
    <xf numFmtId="0" fontId="4" fillId="0" borderId="0" xfId="0" applyFont="1" applyFill="1" applyAlignment="1">
      <alignment horizontal="left" wrapText="1"/>
    </xf>
    <xf numFmtId="0" fontId="0" fillId="0" borderId="0" xfId="0" applyFont="1" applyAlignment="1">
      <alignment horizontal="left"/>
    </xf>
    <xf numFmtId="0" fontId="20" fillId="0" borderId="0" xfId="0" applyFont="1" applyBorder="1" applyAlignment="1">
      <alignment horizontal="center" wrapText="1"/>
    </xf>
    <xf numFmtId="0" fontId="20" fillId="0" borderId="0" xfId="0" applyFont="1" applyBorder="1" applyAlignment="1">
      <alignment horizontal="center"/>
    </xf>
    <xf numFmtId="0" fontId="6" fillId="0" borderId="0" xfId="0" applyFont="1" applyFill="1" applyAlignment="1">
      <alignment horizontal="right" wrapText="1"/>
    </xf>
    <xf numFmtId="0" fontId="13" fillId="0" borderId="0" xfId="0" applyFont="1" applyAlignment="1">
      <alignment/>
    </xf>
    <xf numFmtId="0" fontId="18" fillId="0" borderId="0" xfId="0" applyFont="1" applyAlignment="1">
      <alignment horizontal="center" vertical="top" wrapText="1"/>
    </xf>
    <xf numFmtId="0" fontId="34" fillId="0" borderId="0" xfId="0" applyFont="1" applyAlignment="1">
      <alignment horizontal="center" vertical="top" wrapText="1"/>
    </xf>
    <xf numFmtId="49" fontId="6" fillId="34" borderId="0" xfId="0" applyNumberFormat="1" applyFont="1" applyFill="1" applyAlignment="1">
      <alignment horizontal="right" vertical="center" wrapText="1"/>
    </xf>
    <xf numFmtId="0" fontId="5" fillId="0" borderId="18" xfId="0" applyFont="1" applyBorder="1" applyAlignment="1">
      <alignment vertical="top" wrapText="1"/>
    </xf>
    <xf numFmtId="0" fontId="5" fillId="0" borderId="19" xfId="0" applyFont="1" applyBorder="1" applyAlignment="1">
      <alignment vertical="top" wrapText="1"/>
    </xf>
    <xf numFmtId="0" fontId="36" fillId="0" borderId="18" xfId="0" applyFont="1" applyBorder="1" applyAlignment="1">
      <alignment horizontal="center" vertical="top"/>
    </xf>
    <xf numFmtId="0" fontId="36" fillId="0" borderId="19" xfId="0" applyFont="1" applyBorder="1" applyAlignment="1">
      <alignment horizontal="center" vertical="top"/>
    </xf>
    <xf numFmtId="4" fontId="5" fillId="34" borderId="18" xfId="0" applyNumberFormat="1" applyFont="1" applyFill="1" applyBorder="1" applyAlignment="1">
      <alignment horizontal="right" vertical="top"/>
    </xf>
    <xf numFmtId="4" fontId="5" fillId="34" borderId="19" xfId="0" applyNumberFormat="1" applyFont="1" applyFill="1" applyBorder="1" applyAlignment="1">
      <alignment horizontal="right" vertical="top"/>
    </xf>
    <xf numFmtId="0" fontId="21" fillId="0" borderId="0" xfId="0" applyFont="1" applyAlignment="1">
      <alignment horizontal="center"/>
    </xf>
    <xf numFmtId="0" fontId="4" fillId="0" borderId="18" xfId="0" applyFont="1" applyBorder="1" applyAlignment="1">
      <alignment vertical="center" wrapText="1"/>
    </xf>
    <xf numFmtId="49"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4" fontId="6" fillId="0" borderId="18" xfId="0" applyNumberFormat="1" applyFont="1" applyBorder="1" applyAlignment="1">
      <alignment horizontal="right" vertical="center"/>
    </xf>
    <xf numFmtId="0" fontId="5" fillId="0" borderId="24" xfId="0" applyFont="1" applyBorder="1" applyAlignment="1">
      <alignment horizontal="center" vertical="top" wrapText="1"/>
    </xf>
    <xf numFmtId="0" fontId="0" fillId="0" borderId="28" xfId="0" applyBorder="1" applyAlignment="1">
      <alignment horizontal="center" vertical="top" wrapText="1"/>
    </xf>
    <xf numFmtId="0" fontId="5" fillId="0" borderId="19" xfId="0" applyFont="1" applyBorder="1" applyAlignment="1">
      <alignment horizontal="center" vertical="top" wrapText="1"/>
    </xf>
    <xf numFmtId="0" fontId="0" fillId="0" borderId="24" xfId="0" applyBorder="1" applyAlignment="1">
      <alignment horizontal="center" vertical="top" wrapText="1"/>
    </xf>
    <xf numFmtId="0" fontId="6" fillId="34" borderId="0" xfId="0" applyFont="1" applyFill="1" applyAlignment="1">
      <alignment horizontal="right" vertical="center"/>
    </xf>
    <xf numFmtId="0" fontId="5" fillId="0" borderId="0" xfId="0" applyFont="1" applyAlignment="1">
      <alignment horizontal="center" vertical="top" wrapText="1"/>
    </xf>
    <xf numFmtId="0" fontId="27" fillId="0" borderId="0" xfId="0" applyFont="1" applyAlignment="1">
      <alignment horizontal="center" wrapText="1"/>
    </xf>
    <xf numFmtId="0" fontId="28" fillId="0" borderId="0" xfId="0" applyFont="1" applyAlignment="1">
      <alignment/>
    </xf>
    <xf numFmtId="0" fontId="12" fillId="0" borderId="0" xfId="0" applyFont="1" applyFill="1" applyAlignment="1">
      <alignment horizontal="right" vertical="top" wrapText="1"/>
    </xf>
    <xf numFmtId="0" fontId="23" fillId="0" borderId="0" xfId="0" applyFont="1" applyAlignment="1">
      <alignment horizontal="right" vertical="top" wrapText="1"/>
    </xf>
    <xf numFmtId="0" fontId="23" fillId="0" borderId="0" xfId="0" applyFont="1" applyAlignment="1">
      <alignment horizontal="right"/>
    </xf>
    <xf numFmtId="2" fontId="6" fillId="34" borderId="0" xfId="0" applyNumberFormat="1" applyFont="1" applyFill="1" applyAlignment="1">
      <alignment horizontal="right" vertic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5" xfId="33"/>
    <cellStyle name="xl29" xfId="34"/>
    <cellStyle name="xl30" xfId="35"/>
    <cellStyle name="xl32" xfId="36"/>
    <cellStyle name="xl33" xfId="37"/>
    <cellStyle name="xl34" xfId="38"/>
    <cellStyle name="xl47" xfId="39"/>
    <cellStyle name="xl51" xfId="40"/>
    <cellStyle name="xl52" xfId="41"/>
    <cellStyle name="xl53" xfId="42"/>
    <cellStyle name="xl55" xfId="43"/>
    <cellStyle name="xl57" xfId="44"/>
    <cellStyle name="xl58" xfId="45"/>
    <cellStyle name="Акцент1" xfId="46"/>
    <cellStyle name="Акцент2" xfId="47"/>
    <cellStyle name="Акцент3" xfId="48"/>
    <cellStyle name="Акцент4" xfId="49"/>
    <cellStyle name="Акцент5" xfId="50"/>
    <cellStyle name="Акцент6" xfId="51"/>
    <cellStyle name="Ввод " xfId="52"/>
    <cellStyle name="Вывод" xfId="53"/>
    <cellStyle name="Вычисление" xfId="54"/>
    <cellStyle name="Hyperlink" xfId="55"/>
    <cellStyle name="Currency" xfId="56"/>
    <cellStyle name="Currency [0]" xfId="57"/>
    <cellStyle name="Заголовок 1" xfId="58"/>
    <cellStyle name="Заголовок 2" xfId="59"/>
    <cellStyle name="Заголовок 3" xfId="60"/>
    <cellStyle name="Заголовок 4" xfId="61"/>
    <cellStyle name="Итог" xfId="62"/>
    <cellStyle name="Контрольная ячейка" xfId="63"/>
    <cellStyle name="Название" xfId="64"/>
    <cellStyle name="Нейтральный"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6</xdr:row>
      <xdr:rowOff>533400</xdr:rowOff>
    </xdr:from>
    <xdr:ext cx="219075" cy="257175"/>
    <xdr:sp>
      <xdr:nvSpPr>
        <xdr:cNvPr id="1" name="TextBox 1"/>
        <xdr:cNvSpPr txBox="1">
          <a:spLocks noChangeArrowheads="1"/>
        </xdr:cNvSpPr>
      </xdr:nvSpPr>
      <xdr:spPr>
        <a:xfrm>
          <a:off x="11153775" y="2790825"/>
          <a:ext cx="219075" cy="25717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C2" sqref="C2:E5"/>
    </sheetView>
  </sheetViews>
  <sheetFormatPr defaultColWidth="9.00390625" defaultRowHeight="12.75"/>
  <cols>
    <col min="1" max="1" width="38.00390625" style="0" customWidth="1"/>
    <col min="2" max="2" width="32.50390625" style="0" customWidth="1"/>
    <col min="3" max="3" width="16.00390625" style="0" customWidth="1"/>
    <col min="4" max="4" width="12.875" style="0" customWidth="1"/>
    <col min="5" max="5" width="15.50390625" style="0" customWidth="1"/>
  </cols>
  <sheetData>
    <row r="1" spans="1:5" ht="12.75">
      <c r="A1" s="1"/>
      <c r="B1" s="239"/>
      <c r="C1" s="239"/>
      <c r="D1" s="239"/>
      <c r="E1" s="239"/>
    </row>
    <row r="2" spans="1:6" ht="51" customHeight="1">
      <c r="A2" s="56"/>
      <c r="B2" s="53"/>
      <c r="C2" s="244" t="s">
        <v>335</v>
      </c>
      <c r="D2" s="245"/>
      <c r="E2" s="245"/>
      <c r="F2" s="53"/>
    </row>
    <row r="3" spans="1:6" ht="12.75">
      <c r="A3" s="53"/>
      <c r="B3" s="53"/>
      <c r="C3" s="245"/>
      <c r="D3" s="245"/>
      <c r="E3" s="245"/>
      <c r="F3" s="53"/>
    </row>
    <row r="4" spans="1:6" ht="12.75">
      <c r="A4" s="53"/>
      <c r="B4" s="53"/>
      <c r="C4" s="245"/>
      <c r="D4" s="245"/>
      <c r="E4" s="245"/>
      <c r="F4" s="53"/>
    </row>
    <row r="5" spans="1:5" ht="12.75">
      <c r="A5" s="1"/>
      <c r="B5" s="30"/>
      <c r="C5" s="245"/>
      <c r="D5" s="245"/>
      <c r="E5" s="245"/>
    </row>
    <row r="6" spans="1:5" ht="45.75" customHeight="1">
      <c r="A6" s="240" t="s">
        <v>185</v>
      </c>
      <c r="B6" s="241"/>
      <c r="C6" s="241"/>
      <c r="D6" s="241"/>
      <c r="E6" s="241"/>
    </row>
    <row r="7" spans="1:5" ht="13.5">
      <c r="A7" s="1"/>
      <c r="B7" s="1"/>
      <c r="C7" s="1"/>
      <c r="D7" s="1"/>
      <c r="E7" s="62" t="s">
        <v>181</v>
      </c>
    </row>
    <row r="8" spans="1:5" ht="13.5">
      <c r="A8" s="3" t="s">
        <v>0</v>
      </c>
      <c r="B8" s="3" t="s">
        <v>1</v>
      </c>
      <c r="C8" s="3" t="s">
        <v>179</v>
      </c>
      <c r="D8" s="3" t="s">
        <v>180</v>
      </c>
      <c r="E8" s="3" t="s">
        <v>187</v>
      </c>
    </row>
    <row r="9" spans="1:5" ht="13.5">
      <c r="A9" s="3">
        <v>1</v>
      </c>
      <c r="B9" s="3">
        <v>2</v>
      </c>
      <c r="C9" s="3">
        <v>3</v>
      </c>
      <c r="D9" s="3">
        <v>4</v>
      </c>
      <c r="E9" s="3">
        <v>3</v>
      </c>
    </row>
    <row r="10" spans="1:5" ht="48.75" customHeight="1">
      <c r="A10" s="4" t="s">
        <v>2</v>
      </c>
      <c r="B10" s="8" t="s">
        <v>18</v>
      </c>
      <c r="C10" s="57" t="s">
        <v>237</v>
      </c>
      <c r="D10" s="57" t="s">
        <v>217</v>
      </c>
      <c r="E10" s="5">
        <v>47</v>
      </c>
    </row>
    <row r="11" spans="1:5" ht="30.75" customHeight="1">
      <c r="A11" s="4" t="s">
        <v>3</v>
      </c>
      <c r="B11" s="8" t="s">
        <v>28</v>
      </c>
      <c r="C11" s="57" t="s">
        <v>182</v>
      </c>
      <c r="D11" s="57" t="s">
        <v>182</v>
      </c>
      <c r="E11" s="5">
        <v>0</v>
      </c>
    </row>
    <row r="12" spans="1:5" ht="99.75" customHeight="1" hidden="1">
      <c r="A12" s="4" t="s">
        <v>4</v>
      </c>
      <c r="B12" s="8" t="s">
        <v>19</v>
      </c>
      <c r="C12" s="8"/>
      <c r="D12" s="8"/>
      <c r="E12" s="5"/>
    </row>
    <row r="13" spans="1:5" ht="110.25" hidden="1">
      <c r="A13" s="4" t="s">
        <v>5</v>
      </c>
      <c r="B13" s="8" t="s">
        <v>20</v>
      </c>
      <c r="C13" s="8"/>
      <c r="D13" s="8"/>
      <c r="E13" s="5">
        <v>312.2</v>
      </c>
    </row>
    <row r="14" spans="1:5" ht="30" customHeight="1" hidden="1">
      <c r="A14" s="6" t="s">
        <v>24</v>
      </c>
      <c r="B14" s="9" t="s">
        <v>25</v>
      </c>
      <c r="C14" s="9"/>
      <c r="D14" s="9"/>
      <c r="E14" s="7">
        <v>312.2</v>
      </c>
    </row>
    <row r="15" spans="1:5" ht="41.25" hidden="1">
      <c r="A15" s="6" t="s">
        <v>26</v>
      </c>
      <c r="B15" s="9" t="s">
        <v>27</v>
      </c>
      <c r="C15" s="9"/>
      <c r="D15" s="9"/>
      <c r="E15" s="7">
        <v>312.2</v>
      </c>
    </row>
    <row r="16" spans="1:5" ht="110.25" hidden="1">
      <c r="A16" s="4" t="s">
        <v>8</v>
      </c>
      <c r="B16" s="8" t="s">
        <v>21</v>
      </c>
      <c r="C16" s="8"/>
      <c r="D16" s="8"/>
      <c r="E16" s="5">
        <v>-312.2</v>
      </c>
    </row>
    <row r="17" spans="1:5" ht="41.25" hidden="1">
      <c r="A17" s="6" t="s">
        <v>6</v>
      </c>
      <c r="B17" s="9" t="s">
        <v>22</v>
      </c>
      <c r="C17" s="9"/>
      <c r="D17" s="9"/>
      <c r="E17" s="7">
        <v>-312.2</v>
      </c>
    </row>
    <row r="18" spans="1:5" ht="54.75" hidden="1">
      <c r="A18" s="6" t="s">
        <v>7</v>
      </c>
      <c r="B18" s="9" t="s">
        <v>23</v>
      </c>
      <c r="C18" s="9"/>
      <c r="D18" s="9"/>
      <c r="E18" s="7">
        <v>-312.2</v>
      </c>
    </row>
    <row r="19" spans="1:5" ht="13.5" hidden="1">
      <c r="A19" s="6"/>
      <c r="B19" s="9"/>
      <c r="C19" s="9"/>
      <c r="D19" s="9"/>
      <c r="E19" s="7"/>
    </row>
    <row r="20" spans="1:5" s="12" customFormat="1" ht="41.25">
      <c r="A20" s="4" t="s">
        <v>83</v>
      </c>
      <c r="B20" s="8" t="s">
        <v>84</v>
      </c>
      <c r="C20" s="57" t="s">
        <v>182</v>
      </c>
      <c r="D20" s="57" t="s">
        <v>182</v>
      </c>
      <c r="E20" s="58">
        <v>0</v>
      </c>
    </row>
    <row r="21" spans="1:5" ht="54.75">
      <c r="A21" s="6" t="s">
        <v>82</v>
      </c>
      <c r="B21" s="9" t="s">
        <v>81</v>
      </c>
      <c r="C21" s="59" t="s">
        <v>182</v>
      </c>
      <c r="D21" s="59" t="s">
        <v>182</v>
      </c>
      <c r="E21" s="60">
        <v>0</v>
      </c>
    </row>
    <row r="22" spans="1:5" ht="54.75">
      <c r="A22" s="6" t="s">
        <v>56</v>
      </c>
      <c r="B22" s="9" t="s">
        <v>80</v>
      </c>
      <c r="C22" s="59" t="s">
        <v>182</v>
      </c>
      <c r="D22" s="59" t="s">
        <v>182</v>
      </c>
      <c r="E22" s="60">
        <v>0</v>
      </c>
    </row>
    <row r="23" spans="1:5" s="12" customFormat="1" ht="24" customHeight="1">
      <c r="A23" s="4" t="s">
        <v>9</v>
      </c>
      <c r="B23" s="8" t="s">
        <v>29</v>
      </c>
      <c r="C23" s="57" t="s">
        <v>238</v>
      </c>
      <c r="D23" s="57" t="s">
        <v>217</v>
      </c>
      <c r="E23" s="61">
        <v>47</v>
      </c>
    </row>
    <row r="24" spans="1:5" s="12" customFormat="1" ht="32.25" customHeight="1">
      <c r="A24" s="4" t="s">
        <v>11</v>
      </c>
      <c r="B24" s="8" t="s">
        <v>30</v>
      </c>
      <c r="C24" s="7">
        <v>-10531.31</v>
      </c>
      <c r="D24" s="5">
        <v>-5779.1</v>
      </c>
      <c r="E24" s="5">
        <v>-5803.3</v>
      </c>
    </row>
    <row r="25" spans="1:5" ht="30" customHeight="1">
      <c r="A25" s="6" t="s">
        <v>10</v>
      </c>
      <c r="B25" s="9" t="s">
        <v>31</v>
      </c>
      <c r="C25" s="7">
        <v>-10531.31</v>
      </c>
      <c r="D25" s="7">
        <v>-5779.1</v>
      </c>
      <c r="E25" s="7">
        <v>-5803.3</v>
      </c>
    </row>
    <row r="26" spans="1:5" ht="30" customHeight="1">
      <c r="A26" s="6" t="s">
        <v>12</v>
      </c>
      <c r="B26" s="9" t="s">
        <v>32</v>
      </c>
      <c r="C26" s="7">
        <v>-10531.31</v>
      </c>
      <c r="D26" s="7">
        <v>-5779.1</v>
      </c>
      <c r="E26" s="7">
        <v>-5803.3</v>
      </c>
    </row>
    <row r="27" spans="1:5" ht="33.75" customHeight="1">
      <c r="A27" s="6" t="s">
        <v>13</v>
      </c>
      <c r="B27" s="9" t="s">
        <v>77</v>
      </c>
      <c r="C27" s="7">
        <v>-10531.31</v>
      </c>
      <c r="D27" s="7">
        <v>-5779.1</v>
      </c>
      <c r="E27" s="7">
        <v>-5803.3</v>
      </c>
    </row>
    <row r="28" spans="1:5" s="12" customFormat="1" ht="28.5" customHeight="1">
      <c r="A28" s="4" t="s">
        <v>14</v>
      </c>
      <c r="B28" s="8" t="s">
        <v>33</v>
      </c>
      <c r="C28" s="7">
        <v>10678.31</v>
      </c>
      <c r="D28" s="5">
        <v>5826.1</v>
      </c>
      <c r="E28" s="5">
        <v>5850.3</v>
      </c>
    </row>
    <row r="29" spans="1:5" ht="29.25" customHeight="1">
      <c r="A29" s="6" t="s">
        <v>15</v>
      </c>
      <c r="B29" s="9" t="s">
        <v>34</v>
      </c>
      <c r="C29" s="7">
        <v>10678.31</v>
      </c>
      <c r="D29" s="7">
        <v>5826.1</v>
      </c>
      <c r="E29" s="7">
        <v>5850.3</v>
      </c>
    </row>
    <row r="30" spans="1:5" ht="30" customHeight="1">
      <c r="A30" s="6" t="s">
        <v>16</v>
      </c>
      <c r="B30" s="9" t="s">
        <v>35</v>
      </c>
      <c r="C30" s="7">
        <v>10678.31</v>
      </c>
      <c r="D30" s="7">
        <v>5826.1</v>
      </c>
      <c r="E30" s="7">
        <v>5850.3</v>
      </c>
    </row>
    <row r="31" spans="1:5" ht="30" customHeight="1">
      <c r="A31" s="6" t="s">
        <v>17</v>
      </c>
      <c r="B31" s="9" t="s">
        <v>36</v>
      </c>
      <c r="C31" s="7">
        <v>10678.31</v>
      </c>
      <c r="D31" s="7">
        <v>5826.1</v>
      </c>
      <c r="E31" s="7">
        <v>5850.3</v>
      </c>
    </row>
    <row r="33" spans="1:5" ht="18">
      <c r="A33" s="75" t="s">
        <v>201</v>
      </c>
      <c r="B33" s="242" t="s">
        <v>57</v>
      </c>
      <c r="C33" s="242"/>
      <c r="D33" s="242"/>
      <c r="E33" s="243"/>
    </row>
    <row r="34" ht="13.5">
      <c r="A34" s="74" t="s">
        <v>202</v>
      </c>
    </row>
  </sheetData>
  <sheetProtection/>
  <mergeCells count="4">
    <mergeCell ref="B1:E1"/>
    <mergeCell ref="A6:E6"/>
    <mergeCell ref="B33:E33"/>
    <mergeCell ref="C2:E5"/>
  </mergeCells>
  <printOptions/>
  <pageMargins left="0.7480314960629921" right="0.15748031496062992"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1">
      <selection activeCell="B8" sqref="B8"/>
    </sheetView>
  </sheetViews>
  <sheetFormatPr defaultColWidth="9.125" defaultRowHeight="12.75"/>
  <cols>
    <col min="1" max="1" width="72.125" style="2" customWidth="1"/>
    <col min="2" max="2" width="39.125" style="2" customWidth="1"/>
    <col min="3" max="3" width="19.50390625" style="2" customWidth="1"/>
    <col min="4" max="4" width="19.625" style="2" customWidth="1"/>
    <col min="5" max="5" width="17.50390625" style="2" customWidth="1"/>
    <col min="6" max="16384" width="9.125" style="2" customWidth="1"/>
  </cols>
  <sheetData>
    <row r="1" spans="1:5" ht="15.75" customHeight="1">
      <c r="A1" s="10"/>
      <c r="B1" s="55"/>
      <c r="C1" s="244" t="s">
        <v>336</v>
      </c>
      <c r="D1" s="245"/>
      <c r="E1" s="245"/>
    </row>
    <row r="2" spans="1:5" ht="32.25" customHeight="1">
      <c r="A2" s="10"/>
      <c r="B2" s="53"/>
      <c r="C2" s="245"/>
      <c r="D2" s="245"/>
      <c r="E2" s="245"/>
    </row>
    <row r="3" spans="1:5" ht="15" customHeight="1">
      <c r="A3" s="10"/>
      <c r="B3" s="53"/>
      <c r="C3" s="245"/>
      <c r="D3" s="245"/>
      <c r="E3" s="245"/>
    </row>
    <row r="4" spans="1:5" ht="90.75" customHeight="1">
      <c r="A4" s="10"/>
      <c r="B4" s="53"/>
      <c r="C4" s="245"/>
      <c r="D4" s="245"/>
      <c r="E4" s="245"/>
    </row>
    <row r="5" spans="1:4" ht="12.75">
      <c r="A5" s="10"/>
      <c r="B5" s="10"/>
      <c r="C5" s="10"/>
      <c r="D5" s="10"/>
    </row>
    <row r="6" spans="1:7" ht="64.5" customHeight="1">
      <c r="A6" s="246" t="s">
        <v>186</v>
      </c>
      <c r="B6" s="247"/>
      <c r="C6" s="247"/>
      <c r="D6" s="247"/>
      <c r="E6" s="247"/>
      <c r="F6" s="99"/>
      <c r="G6" s="99"/>
    </row>
    <row r="7" spans="1:5" ht="21">
      <c r="A7" s="31"/>
      <c r="B7" s="31"/>
      <c r="C7" s="31"/>
      <c r="D7" s="31"/>
      <c r="E7" s="32" t="s">
        <v>128</v>
      </c>
    </row>
    <row r="8" spans="1:5" ht="68.25">
      <c r="A8" s="100" t="s">
        <v>0</v>
      </c>
      <c r="B8" s="100" t="s">
        <v>95</v>
      </c>
      <c r="C8" s="100" t="s">
        <v>179</v>
      </c>
      <c r="D8" s="100" t="s">
        <v>180</v>
      </c>
      <c r="E8" s="101" t="s">
        <v>187</v>
      </c>
    </row>
    <row r="9" spans="1:5" ht="22.5">
      <c r="A9" s="101" t="s">
        <v>96</v>
      </c>
      <c r="B9" s="101" t="s">
        <v>39</v>
      </c>
      <c r="C9" s="101"/>
      <c r="D9" s="101"/>
      <c r="E9" s="102" t="s">
        <v>97</v>
      </c>
    </row>
    <row r="10" spans="1:5" ht="22.5">
      <c r="A10" s="103" t="s">
        <v>98</v>
      </c>
      <c r="B10" s="104" t="s">
        <v>99</v>
      </c>
      <c r="C10" s="105">
        <f>C12+C38</f>
        <v>10531.310000000001</v>
      </c>
      <c r="D10" s="105">
        <f>D12+D38</f>
        <v>5655.3</v>
      </c>
      <c r="E10" s="105">
        <f>E12+E38</f>
        <v>5676.4</v>
      </c>
    </row>
    <row r="11" spans="1:5" ht="22.5">
      <c r="A11" s="106" t="s">
        <v>100</v>
      </c>
      <c r="B11" s="107" t="s">
        <v>76</v>
      </c>
      <c r="C11" s="108" t="s">
        <v>76</v>
      </c>
      <c r="D11" s="108" t="s">
        <v>76</v>
      </c>
      <c r="E11" s="108" t="s">
        <v>76</v>
      </c>
    </row>
    <row r="12" spans="1:5" ht="45">
      <c r="A12" s="109" t="s">
        <v>101</v>
      </c>
      <c r="B12" s="110" t="s">
        <v>129</v>
      </c>
      <c r="C12" s="105">
        <f>C13+C16+C22+C28+C31+C35</f>
        <v>3945.0600000000004</v>
      </c>
      <c r="D12" s="105">
        <f>D13+D16+D22+D28+D35</f>
        <v>1268.3</v>
      </c>
      <c r="E12" s="105">
        <f>E13+E16+E22+E28+E35</f>
        <v>1278.4</v>
      </c>
    </row>
    <row r="13" spans="1:5" ht="22.5">
      <c r="A13" s="111" t="s">
        <v>102</v>
      </c>
      <c r="B13" s="112" t="s">
        <v>130</v>
      </c>
      <c r="C13" s="113">
        <v>3024.07</v>
      </c>
      <c r="D13" s="113">
        <v>380</v>
      </c>
      <c r="E13" s="113">
        <v>380</v>
      </c>
    </row>
    <row r="14" spans="1:5" ht="22.5">
      <c r="A14" s="111" t="s">
        <v>103</v>
      </c>
      <c r="B14" s="112" t="s">
        <v>131</v>
      </c>
      <c r="C14" s="113">
        <v>3024.07</v>
      </c>
      <c r="D14" s="113">
        <v>380</v>
      </c>
      <c r="E14" s="113">
        <v>380</v>
      </c>
    </row>
    <row r="15" spans="1:5" ht="127.5" customHeight="1">
      <c r="A15" s="114" t="s">
        <v>104</v>
      </c>
      <c r="B15" s="112" t="s">
        <v>132</v>
      </c>
      <c r="C15" s="113">
        <v>3024.07</v>
      </c>
      <c r="D15" s="113">
        <v>380</v>
      </c>
      <c r="E15" s="113">
        <v>380</v>
      </c>
    </row>
    <row r="16" spans="1:5" ht="90.75">
      <c r="A16" s="111" t="s">
        <v>105</v>
      </c>
      <c r="B16" s="112" t="s">
        <v>133</v>
      </c>
      <c r="C16" s="113">
        <f>C17</f>
        <v>768.6600000000001</v>
      </c>
      <c r="D16" s="113">
        <v>862.1</v>
      </c>
      <c r="E16" s="113">
        <v>872.2</v>
      </c>
    </row>
    <row r="17" spans="1:5" ht="68.25">
      <c r="A17" s="111" t="s">
        <v>106</v>
      </c>
      <c r="B17" s="112" t="s">
        <v>134</v>
      </c>
      <c r="C17" s="125">
        <f>SUM(C18:C21)</f>
        <v>768.6600000000001</v>
      </c>
      <c r="D17" s="113">
        <v>862.1</v>
      </c>
      <c r="E17" s="113">
        <v>872.2</v>
      </c>
    </row>
    <row r="18" spans="1:5" ht="136.5">
      <c r="A18" s="114" t="s">
        <v>107</v>
      </c>
      <c r="B18" s="112" t="s">
        <v>135</v>
      </c>
      <c r="C18" s="113">
        <v>290.78</v>
      </c>
      <c r="D18" s="113">
        <v>323</v>
      </c>
      <c r="E18" s="113">
        <v>331.8</v>
      </c>
    </row>
    <row r="19" spans="1:5" ht="182.25">
      <c r="A19" s="111" t="s">
        <v>108</v>
      </c>
      <c r="B19" s="112" t="s">
        <v>136</v>
      </c>
      <c r="C19" s="113">
        <v>2.1</v>
      </c>
      <c r="D19" s="113">
        <v>2.3</v>
      </c>
      <c r="E19" s="113">
        <v>2.3</v>
      </c>
    </row>
    <row r="20" spans="1:5" ht="159">
      <c r="A20" s="114" t="s">
        <v>109</v>
      </c>
      <c r="B20" s="112" t="s">
        <v>137</v>
      </c>
      <c r="C20" s="113">
        <v>531.95</v>
      </c>
      <c r="D20" s="113">
        <v>580.5</v>
      </c>
      <c r="E20" s="113">
        <v>595.6</v>
      </c>
    </row>
    <row r="21" spans="1:5" ht="136.5">
      <c r="A21" s="111" t="s">
        <v>110</v>
      </c>
      <c r="B21" s="112" t="s">
        <v>138</v>
      </c>
      <c r="C21" s="113">
        <v>-56.17</v>
      </c>
      <c r="D21" s="113">
        <v>-43.7</v>
      </c>
      <c r="E21" s="113">
        <v>-57.5</v>
      </c>
    </row>
    <row r="22" spans="1:5" ht="22.5">
      <c r="A22" s="111" t="s">
        <v>111</v>
      </c>
      <c r="B22" s="112" t="s">
        <v>139</v>
      </c>
      <c r="C22" s="113">
        <v>28</v>
      </c>
      <c r="D22" s="113">
        <v>25</v>
      </c>
      <c r="E22" s="113">
        <v>25</v>
      </c>
    </row>
    <row r="23" spans="1:5" ht="22.5">
      <c r="A23" s="111" t="s">
        <v>112</v>
      </c>
      <c r="B23" s="112" t="s">
        <v>140</v>
      </c>
      <c r="C23" s="113">
        <v>7</v>
      </c>
      <c r="D23" s="113">
        <v>4</v>
      </c>
      <c r="E23" s="113">
        <v>4</v>
      </c>
    </row>
    <row r="24" spans="1:5" ht="90.75">
      <c r="A24" s="111" t="s">
        <v>113</v>
      </c>
      <c r="B24" s="112" t="s">
        <v>141</v>
      </c>
      <c r="C24" s="113">
        <v>7</v>
      </c>
      <c r="D24" s="113">
        <v>4</v>
      </c>
      <c r="E24" s="113">
        <v>4</v>
      </c>
    </row>
    <row r="25" spans="1:5" ht="22.5">
      <c r="A25" s="111" t="s">
        <v>114</v>
      </c>
      <c r="B25" s="112" t="s">
        <v>142</v>
      </c>
      <c r="C25" s="113">
        <v>21</v>
      </c>
      <c r="D25" s="113">
        <v>21</v>
      </c>
      <c r="E25" s="113">
        <v>21</v>
      </c>
    </row>
    <row r="26" spans="1:5" ht="22.5">
      <c r="A26" s="111" t="s">
        <v>115</v>
      </c>
      <c r="B26" s="112" t="s">
        <v>143</v>
      </c>
      <c r="C26" s="113">
        <v>21</v>
      </c>
      <c r="D26" s="113">
        <v>21</v>
      </c>
      <c r="E26" s="113">
        <v>21</v>
      </c>
    </row>
    <row r="27" spans="1:5" ht="90.75">
      <c r="A27" s="111" t="s">
        <v>116</v>
      </c>
      <c r="B27" s="112" t="s">
        <v>144</v>
      </c>
      <c r="C27" s="113">
        <v>21</v>
      </c>
      <c r="D27" s="113">
        <v>21</v>
      </c>
      <c r="E27" s="113">
        <v>21</v>
      </c>
    </row>
    <row r="28" spans="1:5" ht="22.5">
      <c r="A28" s="111" t="s">
        <v>117</v>
      </c>
      <c r="B28" s="112" t="s">
        <v>145</v>
      </c>
      <c r="C28" s="113">
        <v>7.4</v>
      </c>
      <c r="D28" s="113">
        <v>1.2</v>
      </c>
      <c r="E28" s="113">
        <v>1.2</v>
      </c>
    </row>
    <row r="29" spans="1:5" ht="90.75">
      <c r="A29" s="111" t="s">
        <v>118</v>
      </c>
      <c r="B29" s="112" t="s">
        <v>146</v>
      </c>
      <c r="C29" s="113">
        <v>7.4</v>
      </c>
      <c r="D29" s="113">
        <v>1.2</v>
      </c>
      <c r="E29" s="113">
        <v>1.2</v>
      </c>
    </row>
    <row r="30" spans="1:5" ht="159">
      <c r="A30" s="115" t="s">
        <v>119</v>
      </c>
      <c r="B30" s="112" t="s">
        <v>147</v>
      </c>
      <c r="C30" s="113">
        <v>7.4</v>
      </c>
      <c r="D30" s="113">
        <v>1.2</v>
      </c>
      <c r="E30" s="113">
        <v>1.2</v>
      </c>
    </row>
    <row r="31" spans="1:5" ht="48.75" customHeight="1">
      <c r="A31" s="115" t="s">
        <v>226</v>
      </c>
      <c r="B31" s="112" t="s">
        <v>230</v>
      </c>
      <c r="C31" s="113">
        <v>18</v>
      </c>
      <c r="D31" s="113"/>
      <c r="E31" s="113"/>
    </row>
    <row r="32" spans="1:5" ht="33" customHeight="1">
      <c r="A32" s="115" t="s">
        <v>229</v>
      </c>
      <c r="B32" s="112" t="s">
        <v>233</v>
      </c>
      <c r="C32" s="113">
        <v>18</v>
      </c>
      <c r="D32" s="113"/>
      <c r="E32" s="113"/>
    </row>
    <row r="33" spans="1:5" ht="45">
      <c r="A33" s="115" t="s">
        <v>228</v>
      </c>
      <c r="B33" s="112" t="s">
        <v>232</v>
      </c>
      <c r="C33" s="113">
        <v>18</v>
      </c>
      <c r="D33" s="113"/>
      <c r="E33" s="113"/>
    </row>
    <row r="34" spans="1:5" ht="68.25">
      <c r="A34" s="115" t="s">
        <v>227</v>
      </c>
      <c r="B34" s="112" t="s">
        <v>231</v>
      </c>
      <c r="C34" s="113">
        <v>18</v>
      </c>
      <c r="D34" s="113"/>
      <c r="E34" s="113"/>
    </row>
    <row r="35" spans="1:5" ht="22.5">
      <c r="A35" s="111" t="s">
        <v>120</v>
      </c>
      <c r="B35" s="112" t="s">
        <v>148</v>
      </c>
      <c r="C35" s="113">
        <v>98.93</v>
      </c>
      <c r="D35" s="113">
        <v>0</v>
      </c>
      <c r="E35" s="113">
        <v>0</v>
      </c>
    </row>
    <row r="36" spans="1:5" ht="22.5">
      <c r="A36" s="111" t="s">
        <v>121</v>
      </c>
      <c r="B36" s="112" t="s">
        <v>149</v>
      </c>
      <c r="C36" s="113">
        <v>98.93</v>
      </c>
      <c r="D36" s="113">
        <v>0</v>
      </c>
      <c r="E36" s="113">
        <v>0</v>
      </c>
    </row>
    <row r="37" spans="1:5" ht="45">
      <c r="A37" s="111" t="s">
        <v>122</v>
      </c>
      <c r="B37" s="112" t="s">
        <v>150</v>
      </c>
      <c r="C37" s="113">
        <v>98.93</v>
      </c>
      <c r="D37" s="113">
        <v>0</v>
      </c>
      <c r="E37" s="113">
        <v>0</v>
      </c>
    </row>
    <row r="38" spans="1:5" ht="22.5">
      <c r="A38" s="109" t="s">
        <v>123</v>
      </c>
      <c r="B38" s="110" t="s">
        <v>151</v>
      </c>
      <c r="C38" s="105">
        <f>C40+C43+C46</f>
        <v>6586.25</v>
      </c>
      <c r="D38" s="105">
        <f>D39</f>
        <v>4387</v>
      </c>
      <c r="E38" s="105">
        <f>E39</f>
        <v>4398</v>
      </c>
    </row>
    <row r="39" spans="1:5" ht="68.25">
      <c r="A39" s="111" t="s">
        <v>124</v>
      </c>
      <c r="B39" s="112" t="s">
        <v>152</v>
      </c>
      <c r="C39" s="113">
        <f>C40+C43</f>
        <v>6461.55</v>
      </c>
      <c r="D39" s="113">
        <f>D40+D43</f>
        <v>4387</v>
      </c>
      <c r="E39" s="113">
        <f>E40+E43</f>
        <v>4398</v>
      </c>
    </row>
    <row r="40" spans="1:5" ht="45">
      <c r="A40" s="111" t="s">
        <v>200</v>
      </c>
      <c r="B40" s="112" t="s">
        <v>191</v>
      </c>
      <c r="C40" s="105">
        <f>SUM(C41:C42)</f>
        <v>4877.55</v>
      </c>
      <c r="D40" s="105">
        <f>SUM(D41:D42)</f>
        <v>4387</v>
      </c>
      <c r="E40" s="105">
        <f>SUM(E41:E42)</f>
        <v>4398</v>
      </c>
    </row>
    <row r="41" spans="1:5" ht="68.25">
      <c r="A41" s="111" t="s">
        <v>216</v>
      </c>
      <c r="B41" s="112" t="s">
        <v>191</v>
      </c>
      <c r="C41" s="113">
        <v>408.3</v>
      </c>
      <c r="D41" s="113">
        <v>417.2</v>
      </c>
      <c r="E41" s="113">
        <v>184.2</v>
      </c>
    </row>
    <row r="42" spans="1:5" ht="68.25">
      <c r="A42" s="111" t="s">
        <v>199</v>
      </c>
      <c r="B42" s="112" t="s">
        <v>191</v>
      </c>
      <c r="C42" s="113">
        <v>4469.25</v>
      </c>
      <c r="D42" s="113">
        <v>3969.8</v>
      </c>
      <c r="E42" s="113">
        <v>4213.8</v>
      </c>
    </row>
    <row r="43" spans="1:5" ht="61.5">
      <c r="A43" s="127" t="s">
        <v>218</v>
      </c>
      <c r="B43" s="128" t="s">
        <v>219</v>
      </c>
      <c r="C43" s="129">
        <f>SUM(C44:C45)</f>
        <v>1584</v>
      </c>
      <c r="D43" s="130">
        <v>0</v>
      </c>
      <c r="E43" s="130">
        <v>0</v>
      </c>
    </row>
    <row r="44" spans="1:5" ht="42">
      <c r="A44" s="131" t="s">
        <v>220</v>
      </c>
      <c r="B44" s="128" t="s">
        <v>221</v>
      </c>
      <c r="C44" s="130">
        <v>1484</v>
      </c>
      <c r="D44" s="130">
        <v>0</v>
      </c>
      <c r="E44" s="130">
        <v>0</v>
      </c>
    </row>
    <row r="45" spans="1:5" ht="42">
      <c r="A45" s="131" t="s">
        <v>222</v>
      </c>
      <c r="B45" s="128" t="s">
        <v>223</v>
      </c>
      <c r="C45" s="130">
        <v>100</v>
      </c>
      <c r="D45" s="130">
        <v>0</v>
      </c>
      <c r="E45" s="130">
        <v>0</v>
      </c>
    </row>
    <row r="46" spans="1:5" ht="45">
      <c r="A46" s="132" t="s">
        <v>125</v>
      </c>
      <c r="B46" s="110" t="s">
        <v>215</v>
      </c>
      <c r="C46" s="105">
        <f>SUM(C47:C49)</f>
        <v>124.7</v>
      </c>
      <c r="D46" s="105">
        <f>SUM(D47:D49)</f>
        <v>123.8</v>
      </c>
      <c r="E46" s="105">
        <f>SUM(E47:E49)</f>
        <v>126.9</v>
      </c>
    </row>
    <row r="47" spans="1:5" ht="90.75">
      <c r="A47" s="111" t="s">
        <v>126</v>
      </c>
      <c r="B47" s="112" t="s">
        <v>194</v>
      </c>
      <c r="C47" s="113">
        <v>77.8</v>
      </c>
      <c r="D47" s="113">
        <v>78.6</v>
      </c>
      <c r="E47" s="113">
        <v>81.7</v>
      </c>
    </row>
    <row r="48" spans="1:5" ht="63">
      <c r="A48" s="126" t="s">
        <v>153</v>
      </c>
      <c r="B48" s="112" t="s">
        <v>193</v>
      </c>
      <c r="C48" s="113">
        <v>46.2</v>
      </c>
      <c r="D48" s="113">
        <v>44.5</v>
      </c>
      <c r="E48" s="113">
        <v>44.5</v>
      </c>
    </row>
    <row r="49" spans="1:5" ht="68.25">
      <c r="A49" s="111" t="s">
        <v>127</v>
      </c>
      <c r="B49" s="112" t="s">
        <v>193</v>
      </c>
      <c r="C49" s="113">
        <v>0.7</v>
      </c>
      <c r="D49" s="113">
        <v>0.7</v>
      </c>
      <c r="E49" s="113">
        <v>0.7</v>
      </c>
    </row>
  </sheetData>
  <sheetProtection/>
  <mergeCells count="2">
    <mergeCell ref="C1:E4"/>
    <mergeCell ref="A6:E6"/>
  </mergeCells>
  <printOptions/>
  <pageMargins left="0.7480314960629921" right="0.7480314960629921" top="0.984251968503937" bottom="0.984251968503937" header="0.5118110236220472" footer="0.5118110236220472"/>
  <pageSetup fitToHeight="2"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B7" sqref="B7"/>
    </sheetView>
  </sheetViews>
  <sheetFormatPr defaultColWidth="9.00390625" defaultRowHeight="12.75"/>
  <cols>
    <col min="1" max="1" width="63.875" style="0" customWidth="1"/>
    <col min="2" max="2" width="31.375" style="0" customWidth="1"/>
    <col min="3" max="3" width="16.00390625" style="0" customWidth="1"/>
    <col min="4" max="4" width="17.50390625" style="0" customWidth="1"/>
    <col min="5" max="5" width="13.625" style="0" customWidth="1"/>
  </cols>
  <sheetData>
    <row r="1" spans="2:5" ht="99.75" customHeight="1">
      <c r="B1" s="37"/>
      <c r="C1" s="251" t="s">
        <v>337</v>
      </c>
      <c r="D1" s="252"/>
      <c r="E1" s="252"/>
    </row>
    <row r="2" ht="21" customHeight="1"/>
    <row r="3" spans="1:5" ht="12.75">
      <c r="A3" s="248" t="s">
        <v>189</v>
      </c>
      <c r="B3" s="248"/>
      <c r="C3" s="248"/>
      <c r="D3" s="248"/>
      <c r="E3" s="248"/>
    </row>
    <row r="4" spans="1:5" ht="15.75" customHeight="1">
      <c r="A4" s="248"/>
      <c r="B4" s="248"/>
      <c r="C4" s="248"/>
      <c r="D4" s="248"/>
      <c r="E4" s="248"/>
    </row>
    <row r="5" ht="12.75">
      <c r="E5" s="51" t="s">
        <v>181</v>
      </c>
    </row>
    <row r="6" spans="1:5" ht="15.75" customHeight="1">
      <c r="A6" s="38" t="s">
        <v>37</v>
      </c>
      <c r="B6" s="38" t="s">
        <v>38</v>
      </c>
      <c r="C6" s="38" t="s">
        <v>179</v>
      </c>
      <c r="D6" s="38" t="s">
        <v>180</v>
      </c>
      <c r="E6" s="38" t="s">
        <v>187</v>
      </c>
    </row>
    <row r="7" spans="1:5" ht="48.75" customHeight="1">
      <c r="A7" s="67" t="s">
        <v>87</v>
      </c>
      <c r="B7" s="68" t="s">
        <v>191</v>
      </c>
      <c r="C7" s="70">
        <v>408.3</v>
      </c>
      <c r="D7" s="70">
        <v>417.2</v>
      </c>
      <c r="E7" s="70">
        <v>184.2</v>
      </c>
    </row>
    <row r="8" spans="1:5" ht="60" customHeight="1">
      <c r="A8" s="67" t="s">
        <v>88</v>
      </c>
      <c r="B8" s="68" t="s">
        <v>191</v>
      </c>
      <c r="C8" s="70">
        <v>4469.25</v>
      </c>
      <c r="D8" s="70">
        <v>3969.8</v>
      </c>
      <c r="E8" s="70">
        <v>4213.8</v>
      </c>
    </row>
    <row r="9" spans="1:5" ht="60" customHeight="1">
      <c r="A9" s="135" t="s">
        <v>218</v>
      </c>
      <c r="B9" s="133" t="s">
        <v>224</v>
      </c>
      <c r="C9" s="136">
        <v>1584</v>
      </c>
      <c r="D9" s="134">
        <v>0</v>
      </c>
      <c r="E9" s="134">
        <v>0</v>
      </c>
    </row>
    <row r="10" spans="1:5" ht="114.75" customHeight="1">
      <c r="A10" s="71" t="s">
        <v>192</v>
      </c>
      <c r="B10" s="68" t="s">
        <v>193</v>
      </c>
      <c r="C10" s="70">
        <v>0.7</v>
      </c>
      <c r="D10" s="70">
        <v>0.7</v>
      </c>
      <c r="E10" s="70">
        <v>0.7</v>
      </c>
    </row>
    <row r="11" spans="1:5" ht="94.5" customHeight="1">
      <c r="A11" s="72" t="s">
        <v>153</v>
      </c>
      <c r="B11" s="68" t="s">
        <v>193</v>
      </c>
      <c r="C11" s="70">
        <v>46.2</v>
      </c>
      <c r="D11" s="70">
        <v>44.5</v>
      </c>
      <c r="E11" s="70">
        <v>44.5</v>
      </c>
    </row>
    <row r="12" spans="1:5" ht="63" customHeight="1">
      <c r="A12" s="39" t="s">
        <v>89</v>
      </c>
      <c r="B12" s="73" t="s">
        <v>194</v>
      </c>
      <c r="C12" s="69">
        <v>77.8</v>
      </c>
      <c r="D12" s="69">
        <v>78.6</v>
      </c>
      <c r="E12" s="69">
        <v>81.7</v>
      </c>
    </row>
    <row r="13" spans="1:5" ht="30.75" customHeight="1">
      <c r="A13" s="249" t="s">
        <v>40</v>
      </c>
      <c r="B13" s="250"/>
      <c r="C13" s="54">
        <f>SUM(C7:C12)</f>
        <v>6586.25</v>
      </c>
      <c r="D13" s="54">
        <f>SUM(D7:D12)</f>
        <v>4510.8</v>
      </c>
      <c r="E13" s="54">
        <f>SUM(E7:E12)</f>
        <v>4524.9</v>
      </c>
    </row>
    <row r="14" spans="1:5" ht="30.75" customHeight="1">
      <c r="A14" s="40"/>
      <c r="B14" s="40"/>
      <c r="C14" s="40"/>
      <c r="D14" s="40"/>
      <c r="E14" s="41"/>
    </row>
    <row r="15" spans="1:5" ht="18">
      <c r="A15" s="35" t="s">
        <v>188</v>
      </c>
      <c r="B15" s="34"/>
      <c r="C15" s="34"/>
      <c r="D15" s="34"/>
      <c r="E15" s="36" t="s">
        <v>57</v>
      </c>
    </row>
    <row r="16" spans="1:5" ht="17.25">
      <c r="A16" s="34"/>
      <c r="B16" s="34"/>
      <c r="C16" s="34"/>
      <c r="D16" s="34"/>
      <c r="E16" s="34"/>
    </row>
    <row r="17" spans="1:5" ht="17.25">
      <c r="A17" s="34"/>
      <c r="B17" s="34"/>
      <c r="C17" s="34"/>
      <c r="D17" s="34"/>
      <c r="E17" s="34"/>
    </row>
  </sheetData>
  <sheetProtection/>
  <mergeCells count="3">
    <mergeCell ref="A3:E4"/>
    <mergeCell ref="A13:B13"/>
    <mergeCell ref="C1:E1"/>
  </mergeCells>
  <printOptions/>
  <pageMargins left="0.7480314960629921" right="0.7480314960629921" top="0.984251968503937" bottom="0.984251968503937" header="0.5118110236220472" footer="0.5118110236220472"/>
  <pageSetup fitToHeight="1"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B1" sqref="B1:E5"/>
    </sheetView>
  </sheetViews>
  <sheetFormatPr defaultColWidth="33.375" defaultRowHeight="12.75"/>
  <cols>
    <col min="1" max="1" width="80.125" style="0" customWidth="1"/>
    <col min="2" max="2" width="18.50390625" style="0" customWidth="1"/>
    <col min="3" max="3" width="18.875" style="0" customWidth="1"/>
    <col min="4" max="5" width="18.625" style="0" customWidth="1"/>
    <col min="6" max="10" width="33.375" style="0" hidden="1" customWidth="1"/>
  </cols>
  <sheetData>
    <row r="1" spans="1:9" ht="12.75" customHeight="1">
      <c r="A1" s="19"/>
      <c r="B1" s="255" t="s">
        <v>338</v>
      </c>
      <c r="C1" s="255"/>
      <c r="D1" s="255"/>
      <c r="E1" s="256"/>
      <c r="F1" s="27"/>
      <c r="G1" s="16"/>
      <c r="H1" s="16"/>
      <c r="I1" s="16"/>
    </row>
    <row r="2" spans="1:9" ht="12.75" customHeight="1">
      <c r="A2" s="20"/>
      <c r="B2" s="256"/>
      <c r="C2" s="256"/>
      <c r="D2" s="256"/>
      <c r="E2" s="256"/>
      <c r="F2" s="27"/>
      <c r="G2" s="16"/>
      <c r="H2" s="16"/>
      <c r="I2" s="16"/>
    </row>
    <row r="3" spans="1:9" ht="14.25" customHeight="1">
      <c r="A3" s="17"/>
      <c r="B3" s="256"/>
      <c r="C3" s="256"/>
      <c r="D3" s="256"/>
      <c r="E3" s="256"/>
      <c r="F3" s="27"/>
      <c r="G3" s="18"/>
      <c r="H3" s="18"/>
      <c r="I3" s="18"/>
    </row>
    <row r="4" spans="1:9" ht="12.75" customHeight="1">
      <c r="A4" s="19"/>
      <c r="B4" s="256"/>
      <c r="C4" s="256"/>
      <c r="D4" s="256"/>
      <c r="E4" s="256"/>
      <c r="F4" s="27"/>
      <c r="G4" s="16"/>
      <c r="H4" s="16"/>
      <c r="I4" s="16"/>
    </row>
    <row r="5" spans="1:9" ht="45" customHeight="1">
      <c r="A5" s="19"/>
      <c r="B5" s="256"/>
      <c r="C5" s="256"/>
      <c r="D5" s="256"/>
      <c r="E5" s="256"/>
      <c r="F5" s="27"/>
      <c r="G5" s="16"/>
      <c r="H5" s="16"/>
      <c r="I5" s="16"/>
    </row>
    <row r="6" spans="1:9" ht="12.75">
      <c r="A6" s="19"/>
      <c r="B6" s="19"/>
      <c r="C6" s="19"/>
      <c r="D6" s="19"/>
      <c r="E6" s="21"/>
      <c r="F6" s="22"/>
      <c r="G6" s="16"/>
      <c r="H6" s="16"/>
      <c r="I6" s="16"/>
    </row>
    <row r="7" spans="1:9" ht="12.75">
      <c r="A7" s="253" t="s">
        <v>333</v>
      </c>
      <c r="B7" s="254"/>
      <c r="C7" s="254"/>
      <c r="D7" s="254"/>
      <c r="E7" s="254"/>
      <c r="F7" s="22"/>
      <c r="G7" s="16"/>
      <c r="H7" s="16"/>
      <c r="I7" s="16"/>
    </row>
    <row r="8" spans="1:9" ht="50.25" customHeight="1">
      <c r="A8" s="254"/>
      <c r="B8" s="254"/>
      <c r="C8" s="254"/>
      <c r="D8" s="254"/>
      <c r="E8" s="254"/>
      <c r="F8" s="22"/>
      <c r="G8" s="16"/>
      <c r="H8" s="16"/>
      <c r="I8" s="16"/>
    </row>
    <row r="9" spans="1:9" ht="15">
      <c r="A9" s="22"/>
      <c r="B9" s="22"/>
      <c r="C9" s="22"/>
      <c r="D9" s="22"/>
      <c r="E9" s="76" t="s">
        <v>58</v>
      </c>
      <c r="F9" s="22"/>
      <c r="G9" s="16"/>
      <c r="H9" s="16"/>
      <c r="I9" s="16"/>
    </row>
    <row r="10" spans="1:6" ht="57" customHeight="1">
      <c r="A10" s="77" t="s">
        <v>59</v>
      </c>
      <c r="B10" s="77" t="s">
        <v>334</v>
      </c>
      <c r="C10" s="77" t="s">
        <v>179</v>
      </c>
      <c r="D10" s="77" t="s">
        <v>180</v>
      </c>
      <c r="E10" s="77" t="s">
        <v>187</v>
      </c>
      <c r="F10" s="23" t="s">
        <v>86</v>
      </c>
    </row>
    <row r="11" spans="1:6" ht="36" customHeight="1">
      <c r="A11" s="78" t="s">
        <v>205</v>
      </c>
      <c r="B11" s="77" t="s">
        <v>206</v>
      </c>
      <c r="C11" s="117">
        <f>C12+C14+C16+C18</f>
        <v>6536426.029999999</v>
      </c>
      <c r="D11" s="117">
        <f>D12+D14+D16+D18</f>
        <v>3681887.6</v>
      </c>
      <c r="E11" s="117">
        <f>E12+E14+E16+E18</f>
        <v>3745642.3</v>
      </c>
      <c r="F11" s="23"/>
    </row>
    <row r="12" spans="1:6" ht="60.75">
      <c r="A12" s="78" t="s">
        <v>60</v>
      </c>
      <c r="B12" s="77" t="s">
        <v>61</v>
      </c>
      <c r="C12" s="79">
        <f>C13</f>
        <v>786927.1</v>
      </c>
      <c r="D12" s="79">
        <f>D13</f>
        <v>699169</v>
      </c>
      <c r="E12" s="79">
        <f>E13</f>
        <v>699169</v>
      </c>
      <c r="F12" s="24">
        <f>F13</f>
        <v>828000</v>
      </c>
    </row>
    <row r="13" spans="1:10" ht="42">
      <c r="A13" s="80" t="s">
        <v>60</v>
      </c>
      <c r="B13" s="81" t="s">
        <v>61</v>
      </c>
      <c r="C13" s="82">
        <v>786927.1</v>
      </c>
      <c r="D13" s="82">
        <v>699169</v>
      </c>
      <c r="E13" s="82">
        <v>699169</v>
      </c>
      <c r="F13" s="25">
        <v>828000</v>
      </c>
      <c r="J13" t="s">
        <v>62</v>
      </c>
    </row>
    <row r="14" spans="1:6" ht="81">
      <c r="A14" s="78" t="s">
        <v>63</v>
      </c>
      <c r="B14" s="77" t="s">
        <v>64</v>
      </c>
      <c r="C14" s="79">
        <f>C15</f>
        <v>5122787.93</v>
      </c>
      <c r="D14" s="79">
        <f>D15</f>
        <v>2967018.6</v>
      </c>
      <c r="E14" s="79">
        <f>E15</f>
        <v>3030773.3</v>
      </c>
      <c r="F14" s="24">
        <f>F15</f>
        <v>2965551.3</v>
      </c>
    </row>
    <row r="15" spans="1:6" ht="63">
      <c r="A15" s="80" t="s">
        <v>63</v>
      </c>
      <c r="B15" s="81" t="s">
        <v>64</v>
      </c>
      <c r="C15" s="82">
        <v>5122787.93</v>
      </c>
      <c r="D15" s="82">
        <v>2967018.6</v>
      </c>
      <c r="E15" s="82">
        <v>3030773.3</v>
      </c>
      <c r="F15" s="25">
        <v>2965551.3</v>
      </c>
    </row>
    <row r="16" spans="1:6" ht="20.25">
      <c r="A16" s="78" t="s">
        <v>65</v>
      </c>
      <c r="B16" s="77" t="s">
        <v>66</v>
      </c>
      <c r="C16" s="79">
        <f>C17</f>
        <v>15000</v>
      </c>
      <c r="D16" s="79">
        <f>D17</f>
        <v>15000</v>
      </c>
      <c r="E16" s="79">
        <f>E17</f>
        <v>15000</v>
      </c>
      <c r="F16" s="25"/>
    </row>
    <row r="17" spans="1:6" ht="21">
      <c r="A17" s="80" t="s">
        <v>65</v>
      </c>
      <c r="B17" s="81" t="s">
        <v>66</v>
      </c>
      <c r="C17" s="82">
        <v>15000</v>
      </c>
      <c r="D17" s="82">
        <v>15000</v>
      </c>
      <c r="E17" s="82">
        <v>15000</v>
      </c>
      <c r="F17" s="25"/>
    </row>
    <row r="18" spans="1:6" ht="20.25">
      <c r="A18" s="83" t="s">
        <v>91</v>
      </c>
      <c r="B18" s="77" t="s">
        <v>90</v>
      </c>
      <c r="C18" s="79">
        <f>C19</f>
        <v>611711</v>
      </c>
      <c r="D18" s="79">
        <f>D19</f>
        <v>700</v>
      </c>
      <c r="E18" s="79">
        <f>E19</f>
        <v>700</v>
      </c>
      <c r="F18" s="24">
        <f>F19</f>
        <v>0</v>
      </c>
    </row>
    <row r="19" spans="1:6" ht="21">
      <c r="A19" s="116" t="s">
        <v>91</v>
      </c>
      <c r="B19" s="81" t="s">
        <v>90</v>
      </c>
      <c r="C19" s="82">
        <v>611711</v>
      </c>
      <c r="D19" s="82">
        <v>700</v>
      </c>
      <c r="E19" s="82">
        <v>700</v>
      </c>
      <c r="F19" s="25">
        <v>0</v>
      </c>
    </row>
    <row r="20" spans="1:6" ht="20.25">
      <c r="A20" s="78" t="s">
        <v>207</v>
      </c>
      <c r="B20" s="77" t="s">
        <v>208</v>
      </c>
      <c r="C20" s="79">
        <f>C21</f>
        <v>77800</v>
      </c>
      <c r="D20" s="79">
        <f>D21</f>
        <v>78600</v>
      </c>
      <c r="E20" s="79">
        <f>E21</f>
        <v>81700</v>
      </c>
      <c r="F20" s="24">
        <f>F21</f>
        <v>78100</v>
      </c>
    </row>
    <row r="21" spans="1:6" ht="21">
      <c r="A21" s="80" t="s">
        <v>67</v>
      </c>
      <c r="B21" s="81" t="s">
        <v>68</v>
      </c>
      <c r="C21" s="82">
        <v>77800</v>
      </c>
      <c r="D21" s="82">
        <v>78600</v>
      </c>
      <c r="E21" s="82">
        <v>81700</v>
      </c>
      <c r="F21" s="25">
        <v>78100</v>
      </c>
    </row>
    <row r="22" spans="1:6" ht="20.25">
      <c r="A22" s="84" t="s">
        <v>156</v>
      </c>
      <c r="B22" s="77" t="s">
        <v>94</v>
      </c>
      <c r="C22" s="79">
        <f>C23+C25</f>
        <v>831597.98</v>
      </c>
      <c r="D22" s="79">
        <f>D23+D25</f>
        <v>906600</v>
      </c>
      <c r="E22" s="79">
        <f>E23+E25</f>
        <v>916700</v>
      </c>
      <c r="F22" s="24">
        <f>F24</f>
        <v>0</v>
      </c>
    </row>
    <row r="23" spans="1:6" ht="20.25">
      <c r="A23" s="85" t="s">
        <v>92</v>
      </c>
      <c r="B23" s="77" t="s">
        <v>93</v>
      </c>
      <c r="C23" s="79">
        <v>46200</v>
      </c>
      <c r="D23" s="79">
        <v>44500</v>
      </c>
      <c r="E23" s="79">
        <v>44500</v>
      </c>
      <c r="F23" s="24"/>
    </row>
    <row r="24" spans="1:6" ht="21">
      <c r="A24" s="85" t="s">
        <v>92</v>
      </c>
      <c r="B24" s="81" t="s">
        <v>93</v>
      </c>
      <c r="C24" s="82">
        <v>46200</v>
      </c>
      <c r="D24" s="82">
        <v>44500</v>
      </c>
      <c r="E24" s="82">
        <v>44500</v>
      </c>
      <c r="F24" s="25">
        <v>0</v>
      </c>
    </row>
    <row r="25" spans="1:6" ht="20.25">
      <c r="A25" s="78" t="s">
        <v>69</v>
      </c>
      <c r="B25" s="77" t="s">
        <v>70</v>
      </c>
      <c r="C25" s="79">
        <f>C26</f>
        <v>785397.98</v>
      </c>
      <c r="D25" s="79">
        <f>D26</f>
        <v>862100</v>
      </c>
      <c r="E25" s="79">
        <f>E26</f>
        <v>872200</v>
      </c>
      <c r="F25" s="24">
        <f>F26</f>
        <v>0</v>
      </c>
    </row>
    <row r="26" spans="1:6" ht="21">
      <c r="A26" s="80" t="s">
        <v>69</v>
      </c>
      <c r="B26" s="81" t="s">
        <v>70</v>
      </c>
      <c r="C26" s="82">
        <v>785397.98</v>
      </c>
      <c r="D26" s="82">
        <v>862100</v>
      </c>
      <c r="E26" s="82">
        <v>872200</v>
      </c>
      <c r="F26" s="25">
        <v>0</v>
      </c>
    </row>
    <row r="27" spans="1:6" ht="20.25">
      <c r="A27" s="78" t="s">
        <v>195</v>
      </c>
      <c r="B27" s="77" t="s">
        <v>198</v>
      </c>
      <c r="C27" s="79">
        <f>SUM(C28:C29)</f>
        <v>1944021.05</v>
      </c>
      <c r="D27" s="79">
        <v>200000</v>
      </c>
      <c r="E27" s="79">
        <v>200000</v>
      </c>
      <c r="F27" s="25"/>
    </row>
    <row r="28" spans="1:6" ht="21">
      <c r="A28" s="80" t="s">
        <v>197</v>
      </c>
      <c r="B28" s="81" t="s">
        <v>196</v>
      </c>
      <c r="C28" s="82">
        <v>1683021.05</v>
      </c>
      <c r="D28" s="82">
        <v>200000</v>
      </c>
      <c r="E28" s="82">
        <v>200000</v>
      </c>
      <c r="F28" s="25"/>
    </row>
    <row r="29" spans="1:6" ht="21">
      <c r="A29" s="80" t="s">
        <v>52</v>
      </c>
      <c r="B29" s="81" t="s">
        <v>71</v>
      </c>
      <c r="C29" s="82">
        <v>261000</v>
      </c>
      <c r="D29" s="82">
        <v>0</v>
      </c>
      <c r="E29" s="82">
        <v>0</v>
      </c>
      <c r="F29" s="25">
        <v>165600</v>
      </c>
    </row>
    <row r="30" spans="1:6" ht="20.25">
      <c r="A30" s="78" t="s">
        <v>72</v>
      </c>
      <c r="B30" s="77" t="s">
        <v>209</v>
      </c>
      <c r="C30" s="79">
        <f>C31</f>
        <v>1152869.8</v>
      </c>
      <c r="D30" s="79">
        <v>880800</v>
      </c>
      <c r="E30" s="79">
        <v>828045.4</v>
      </c>
      <c r="F30" s="24">
        <f>F31</f>
        <v>1281800</v>
      </c>
    </row>
    <row r="31" spans="1:6" ht="21">
      <c r="A31" s="80" t="s">
        <v>72</v>
      </c>
      <c r="B31" s="81" t="s">
        <v>73</v>
      </c>
      <c r="C31" s="82">
        <v>1152869.8</v>
      </c>
      <c r="D31" s="82">
        <v>880800</v>
      </c>
      <c r="E31" s="82">
        <v>828045.4</v>
      </c>
      <c r="F31" s="25">
        <v>1281800</v>
      </c>
    </row>
    <row r="32" spans="1:6" s="12" customFormat="1" ht="20.25">
      <c r="A32" s="78" t="s">
        <v>210</v>
      </c>
      <c r="B32" s="77" t="s">
        <v>211</v>
      </c>
      <c r="C32" s="79">
        <f>C33</f>
        <v>15000</v>
      </c>
      <c r="D32" s="79">
        <f>D33</f>
        <v>15000</v>
      </c>
      <c r="E32" s="79">
        <f>E33</f>
        <v>15000</v>
      </c>
      <c r="F32" s="24">
        <f>F33</f>
        <v>6200</v>
      </c>
    </row>
    <row r="33" spans="1:6" ht="21">
      <c r="A33" s="80" t="s">
        <v>212</v>
      </c>
      <c r="B33" s="81" t="s">
        <v>85</v>
      </c>
      <c r="C33" s="82">
        <v>15000</v>
      </c>
      <c r="D33" s="82">
        <v>15000</v>
      </c>
      <c r="E33" s="82">
        <v>15000</v>
      </c>
      <c r="F33" s="28">
        <v>6200</v>
      </c>
    </row>
    <row r="34" spans="1:6" ht="20.25">
      <c r="A34" s="78" t="s">
        <v>74</v>
      </c>
      <c r="B34" s="77" t="s">
        <v>75</v>
      </c>
      <c r="C34" s="79">
        <f>C35</f>
        <v>120596.14</v>
      </c>
      <c r="D34" s="79">
        <f>D35</f>
        <v>63212.4</v>
      </c>
      <c r="E34" s="79">
        <f>E35</f>
        <v>63212.4</v>
      </c>
      <c r="F34" s="24">
        <f>F35</f>
        <v>53000</v>
      </c>
    </row>
    <row r="35" spans="1:6" ht="21">
      <c r="A35" s="80" t="s">
        <v>74</v>
      </c>
      <c r="B35" s="81" t="s">
        <v>75</v>
      </c>
      <c r="C35" s="82">
        <v>120596.14</v>
      </c>
      <c r="D35" s="82">
        <v>63212.4</v>
      </c>
      <c r="E35" s="82">
        <v>63212.4</v>
      </c>
      <c r="F35" s="29">
        <v>53000</v>
      </c>
    </row>
    <row r="36" spans="1:6" ht="20.25">
      <c r="A36" s="86" t="s">
        <v>76</v>
      </c>
      <c r="B36" s="87"/>
      <c r="C36" s="88">
        <f>C12+C14+C16+C18+C20+C22+C27+C30+C32+C34</f>
        <v>10678311.000000002</v>
      </c>
      <c r="D36" s="88">
        <f>D12+D14+D16+D18+D20+D22+D27+D30+D32+D34</f>
        <v>5826100</v>
      </c>
      <c r="E36" s="88">
        <f>E12+E14+E16+E18+E20+E22+E27+E30+E32+E34</f>
        <v>5850300.100000001</v>
      </c>
      <c r="F36" s="26" t="e">
        <f>F12+F14+F18+#REF!+F20+F22+F25+#REF!+F30+F34+#REF!+#REF!+F32</f>
        <v>#REF!</v>
      </c>
    </row>
    <row r="37" spans="1:6" ht="18">
      <c r="A37" s="33"/>
      <c r="B37" s="33"/>
      <c r="C37" s="33"/>
      <c r="D37" s="33"/>
      <c r="E37" s="33"/>
      <c r="F37" s="2"/>
    </row>
    <row r="38" spans="1:6" ht="18">
      <c r="A38" s="35" t="s">
        <v>203</v>
      </c>
      <c r="B38" s="33"/>
      <c r="C38" s="33"/>
      <c r="D38" s="33"/>
      <c r="E38" s="35" t="s">
        <v>57</v>
      </c>
      <c r="F38" s="2"/>
    </row>
    <row r="39" spans="1:5" ht="18">
      <c r="A39" s="33" t="s">
        <v>202</v>
      </c>
      <c r="B39" s="34"/>
      <c r="C39" s="34"/>
      <c r="D39" s="34"/>
      <c r="E39" s="34"/>
    </row>
    <row r="40" spans="1:5" ht="17.25">
      <c r="A40" s="34"/>
      <c r="B40" s="34"/>
      <c r="C40" s="34"/>
      <c r="D40" s="34"/>
      <c r="E40" s="34"/>
    </row>
    <row r="41" spans="1:5" ht="17.25">
      <c r="A41" s="34"/>
      <c r="B41" s="34"/>
      <c r="C41" s="34"/>
      <c r="D41" s="34"/>
      <c r="E41" s="34"/>
    </row>
  </sheetData>
  <sheetProtection/>
  <mergeCells count="2">
    <mergeCell ref="A7:E8"/>
    <mergeCell ref="B1: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selection activeCell="D1" sqref="D1:H2"/>
    </sheetView>
  </sheetViews>
  <sheetFormatPr defaultColWidth="9.00390625" defaultRowHeight="12.75"/>
  <cols>
    <col min="1" max="1" width="57.875" style="0" customWidth="1"/>
    <col min="2" max="2" width="7.50390625" style="0" customWidth="1"/>
    <col min="3" max="3" width="8.375" style="0" customWidth="1"/>
    <col min="4" max="4" width="13.875" style="0" customWidth="1"/>
    <col min="5" max="5" width="9.875" style="0" customWidth="1"/>
    <col min="6" max="6" width="16.125" style="0" customWidth="1"/>
    <col min="7" max="7" width="17.125" style="0" customWidth="1"/>
    <col min="8" max="8" width="16.625" style="0" customWidth="1"/>
    <col min="9" max="9" width="14.625" style="11" customWidth="1"/>
  </cols>
  <sheetData>
    <row r="1" spans="1:9" ht="12.75" customHeight="1">
      <c r="A1" s="13"/>
      <c r="B1" s="14"/>
      <c r="C1" s="14"/>
      <c r="D1" s="282" t="s">
        <v>340</v>
      </c>
      <c r="E1" s="282"/>
      <c r="F1" s="282"/>
      <c r="G1" s="282"/>
      <c r="H1" s="282"/>
      <c r="I1" s="15"/>
    </row>
    <row r="2" spans="4:8" ht="59.25" customHeight="1">
      <c r="D2" s="282"/>
      <c r="E2" s="282"/>
      <c r="F2" s="282"/>
      <c r="G2" s="282"/>
      <c r="H2" s="282"/>
    </row>
    <row r="3" spans="1:8" ht="12.75">
      <c r="A3" s="257"/>
      <c r="B3" s="257"/>
      <c r="C3" s="257"/>
      <c r="D3" s="257"/>
      <c r="E3" s="257"/>
      <c r="F3" s="257"/>
      <c r="G3" s="257"/>
      <c r="H3" s="257"/>
    </row>
    <row r="4" spans="1:8" ht="12.75">
      <c r="A4" s="257"/>
      <c r="B4" s="257"/>
      <c r="C4" s="257"/>
      <c r="D4" s="257"/>
      <c r="E4" s="257"/>
      <c r="F4" s="257"/>
      <c r="G4" s="257"/>
      <c r="H4" s="257"/>
    </row>
    <row r="5" spans="1:8" ht="99.75" customHeight="1">
      <c r="A5" s="258" t="s">
        <v>332</v>
      </c>
      <c r="B5" s="258"/>
      <c r="C5" s="258"/>
      <c r="D5" s="258"/>
      <c r="E5" s="258"/>
      <c r="F5" s="258"/>
      <c r="G5" s="258"/>
      <c r="H5" s="258"/>
    </row>
    <row r="6" spans="1:8" ht="24">
      <c r="A6" s="119" t="s">
        <v>41</v>
      </c>
      <c r="B6" s="235" t="s">
        <v>322</v>
      </c>
      <c r="C6" s="236" t="s">
        <v>331</v>
      </c>
      <c r="D6" s="237" t="s">
        <v>325</v>
      </c>
      <c r="E6" s="238" t="s">
        <v>326</v>
      </c>
      <c r="F6" s="120" t="s">
        <v>179</v>
      </c>
      <c r="G6" s="120" t="s">
        <v>180</v>
      </c>
      <c r="H6" s="120" t="s">
        <v>187</v>
      </c>
    </row>
    <row r="7" spans="1:8" ht="12.75">
      <c r="A7" s="260" t="s">
        <v>318</v>
      </c>
      <c r="B7" s="262"/>
      <c r="C7" s="262"/>
      <c r="D7" s="262"/>
      <c r="E7" s="262"/>
      <c r="F7" s="264">
        <f>F9+F45+F54+F62+F73+F88+F93</f>
        <v>10678311.000000002</v>
      </c>
      <c r="G7" s="264">
        <f>G9+G45+G54+G62+G73+G88+G93</f>
        <v>5826100</v>
      </c>
      <c r="H7" s="264">
        <f>H9+H45+H54+H62+H73+H88+H93</f>
        <v>5850300.000000001</v>
      </c>
    </row>
    <row r="8" spans="1:8" ht="13.5" thickBot="1">
      <c r="A8" s="261"/>
      <c r="B8" s="263"/>
      <c r="C8" s="263"/>
      <c r="D8" s="263"/>
      <c r="E8" s="263"/>
      <c r="F8" s="265"/>
      <c r="G8" s="265"/>
      <c r="H8" s="265"/>
    </row>
    <row r="9" spans="1:8" ht="16.5" customHeight="1" thickBot="1">
      <c r="A9" s="154" t="s">
        <v>42</v>
      </c>
      <c r="B9" s="197" t="s">
        <v>43</v>
      </c>
      <c r="C9" s="197" t="s">
        <v>44</v>
      </c>
      <c r="D9" s="197" t="s">
        <v>178</v>
      </c>
      <c r="E9" s="197" t="s">
        <v>45</v>
      </c>
      <c r="F9" s="198">
        <f>F10+F16+F32+F36+F40</f>
        <v>6536426.03</v>
      </c>
      <c r="G9" s="198">
        <f>G10+G16+G32+G36+G40</f>
        <v>3681887.6</v>
      </c>
      <c r="H9" s="198">
        <f>H10+H16+H32+H36+H40</f>
        <v>3745642.2</v>
      </c>
    </row>
    <row r="10" spans="1:8" ht="27">
      <c r="A10" s="175" t="s">
        <v>60</v>
      </c>
      <c r="B10" s="174" t="s">
        <v>43</v>
      </c>
      <c r="C10" s="174" t="s">
        <v>46</v>
      </c>
      <c r="D10" s="174" t="s">
        <v>178</v>
      </c>
      <c r="E10" s="174" t="s">
        <v>45</v>
      </c>
      <c r="F10" s="216">
        <f aca="true" t="shared" si="0" ref="F10:H11">F11</f>
        <v>786927.1</v>
      </c>
      <c r="G10" s="216">
        <f t="shared" si="0"/>
        <v>699169</v>
      </c>
      <c r="H10" s="216">
        <f t="shared" si="0"/>
        <v>699169</v>
      </c>
    </row>
    <row r="11" spans="1:8" ht="52.5">
      <c r="A11" s="169" t="s">
        <v>319</v>
      </c>
      <c r="B11" s="170" t="s">
        <v>43</v>
      </c>
      <c r="C11" s="170" t="s">
        <v>46</v>
      </c>
      <c r="D11" s="170" t="s">
        <v>178</v>
      </c>
      <c r="E11" s="170" t="s">
        <v>253</v>
      </c>
      <c r="F11" s="217">
        <f t="shared" si="0"/>
        <v>786927.1</v>
      </c>
      <c r="G11" s="217">
        <f t="shared" si="0"/>
        <v>699169</v>
      </c>
      <c r="H11" s="217">
        <f t="shared" si="0"/>
        <v>699169</v>
      </c>
    </row>
    <row r="12" spans="1:8" ht="26.25">
      <c r="A12" s="169" t="s">
        <v>302</v>
      </c>
      <c r="B12" s="170" t="s">
        <v>43</v>
      </c>
      <c r="C12" s="170" t="s">
        <v>46</v>
      </c>
      <c r="D12" s="170" t="s">
        <v>178</v>
      </c>
      <c r="E12" s="170" t="s">
        <v>257</v>
      </c>
      <c r="F12" s="217">
        <f>F13+F14+F15</f>
        <v>786927.1</v>
      </c>
      <c r="G12" s="217">
        <f>G13+G14+G15</f>
        <v>699169</v>
      </c>
      <c r="H12" s="217">
        <f>H13+H14+H15</f>
        <v>699169</v>
      </c>
    </row>
    <row r="13" spans="1:8" ht="13.5">
      <c r="A13" s="169" t="s">
        <v>303</v>
      </c>
      <c r="B13" s="170" t="s">
        <v>43</v>
      </c>
      <c r="C13" s="170" t="s">
        <v>46</v>
      </c>
      <c r="D13" s="170" t="s">
        <v>160</v>
      </c>
      <c r="E13" s="181">
        <v>121</v>
      </c>
      <c r="F13" s="217">
        <v>536996</v>
      </c>
      <c r="G13" s="217">
        <v>536996</v>
      </c>
      <c r="H13" s="217">
        <v>536996</v>
      </c>
    </row>
    <row r="14" spans="1:8" ht="26.25">
      <c r="A14" s="169" t="s">
        <v>234</v>
      </c>
      <c r="B14" s="170" t="s">
        <v>43</v>
      </c>
      <c r="C14" s="170" t="s">
        <v>46</v>
      </c>
      <c r="D14" s="170" t="s">
        <v>235</v>
      </c>
      <c r="E14" s="181">
        <v>122</v>
      </c>
      <c r="F14" s="217">
        <v>87758.1</v>
      </c>
      <c r="G14" s="217"/>
      <c r="H14" s="217"/>
    </row>
    <row r="15" spans="1:8" ht="39">
      <c r="A15" s="169" t="s">
        <v>304</v>
      </c>
      <c r="B15" s="170" t="s">
        <v>43</v>
      </c>
      <c r="C15" s="170" t="s">
        <v>46</v>
      </c>
      <c r="D15" s="170" t="s">
        <v>161</v>
      </c>
      <c r="E15" s="181">
        <v>129</v>
      </c>
      <c r="F15" s="217">
        <v>162173</v>
      </c>
      <c r="G15" s="217">
        <v>162173</v>
      </c>
      <c r="H15" s="217">
        <v>162173</v>
      </c>
    </row>
    <row r="16" spans="1:8" ht="41.25">
      <c r="A16" s="50" t="s">
        <v>63</v>
      </c>
      <c r="B16" s="44" t="s">
        <v>43</v>
      </c>
      <c r="C16" s="44" t="s">
        <v>47</v>
      </c>
      <c r="D16" s="44" t="s">
        <v>178</v>
      </c>
      <c r="E16" s="44" t="s">
        <v>45</v>
      </c>
      <c r="F16" s="45">
        <f>F17+F23</f>
        <v>5091137.3100000005</v>
      </c>
      <c r="G16" s="45">
        <f>G17+G23</f>
        <v>2956763.6</v>
      </c>
      <c r="H16" s="45">
        <f>H17+H23</f>
        <v>3020518.2</v>
      </c>
    </row>
    <row r="17" spans="1:8" ht="39">
      <c r="A17" s="46" t="s">
        <v>301</v>
      </c>
      <c r="B17" s="47" t="s">
        <v>43</v>
      </c>
      <c r="C17" s="47" t="s">
        <v>47</v>
      </c>
      <c r="D17" s="47" t="s">
        <v>178</v>
      </c>
      <c r="E17" s="47" t="s">
        <v>253</v>
      </c>
      <c r="F17" s="49">
        <f>F18</f>
        <v>3555242.2800000003</v>
      </c>
      <c r="G17" s="49">
        <f>G18</f>
        <v>2552663.6</v>
      </c>
      <c r="H17" s="49">
        <f>H18</f>
        <v>2604718.2</v>
      </c>
    </row>
    <row r="18" spans="1:8" ht="26.25">
      <c r="A18" s="169" t="s">
        <v>302</v>
      </c>
      <c r="B18" s="47" t="s">
        <v>43</v>
      </c>
      <c r="C18" s="47" t="s">
        <v>47</v>
      </c>
      <c r="D18" s="47" t="s">
        <v>162</v>
      </c>
      <c r="E18" s="47" t="s">
        <v>257</v>
      </c>
      <c r="F18" s="49">
        <f>SUM(F19:F21)</f>
        <v>3555242.2800000003</v>
      </c>
      <c r="G18" s="49">
        <f>SUM(G19:G21)</f>
        <v>2552663.6</v>
      </c>
      <c r="H18" s="49">
        <f>SUM(H19:H21)</f>
        <v>2604718.2</v>
      </c>
    </row>
    <row r="19" spans="1:8" ht="13.5">
      <c r="A19" s="169" t="s">
        <v>303</v>
      </c>
      <c r="B19" s="47" t="s">
        <v>43</v>
      </c>
      <c r="C19" s="47" t="s">
        <v>47</v>
      </c>
      <c r="D19" s="47" t="s">
        <v>163</v>
      </c>
      <c r="E19" s="48">
        <v>121</v>
      </c>
      <c r="F19" s="49">
        <v>2686012.56</v>
      </c>
      <c r="G19" s="49">
        <v>1863568.6</v>
      </c>
      <c r="H19" s="49">
        <v>1903549.2</v>
      </c>
    </row>
    <row r="20" spans="1:8" ht="26.25">
      <c r="A20" s="169" t="s">
        <v>234</v>
      </c>
      <c r="B20" s="47" t="s">
        <v>43</v>
      </c>
      <c r="C20" s="47" t="s">
        <v>47</v>
      </c>
      <c r="D20" s="47" t="s">
        <v>164</v>
      </c>
      <c r="E20" s="48">
        <v>122</v>
      </c>
      <c r="F20" s="49">
        <v>58053.93</v>
      </c>
      <c r="G20" s="49">
        <v>0</v>
      </c>
      <c r="H20" s="49">
        <v>0</v>
      </c>
    </row>
    <row r="21" spans="1:8" ht="39">
      <c r="A21" s="169" t="s">
        <v>304</v>
      </c>
      <c r="B21" s="47" t="s">
        <v>43</v>
      </c>
      <c r="C21" s="47" t="s">
        <v>47</v>
      </c>
      <c r="D21" s="47" t="s">
        <v>165</v>
      </c>
      <c r="E21" s="48">
        <v>129</v>
      </c>
      <c r="F21" s="49">
        <v>811175.79</v>
      </c>
      <c r="G21" s="49">
        <v>689095</v>
      </c>
      <c r="H21" s="49">
        <v>701169</v>
      </c>
    </row>
    <row r="22" spans="1:8" ht="26.25">
      <c r="A22" s="218" t="s">
        <v>267</v>
      </c>
      <c r="B22" s="44" t="s">
        <v>43</v>
      </c>
      <c r="C22" s="44" t="s">
        <v>47</v>
      </c>
      <c r="D22" s="44" t="s">
        <v>178</v>
      </c>
      <c r="E22" s="124">
        <v>200</v>
      </c>
      <c r="F22" s="45">
        <f>F23</f>
        <v>1535895.03</v>
      </c>
      <c r="G22" s="45">
        <f>G23</f>
        <v>404100</v>
      </c>
      <c r="H22" s="45">
        <f>H23</f>
        <v>415800</v>
      </c>
    </row>
    <row r="23" spans="1:8" ht="26.25">
      <c r="A23" s="46" t="s">
        <v>305</v>
      </c>
      <c r="B23" s="47" t="s">
        <v>43</v>
      </c>
      <c r="C23" s="47" t="s">
        <v>47</v>
      </c>
      <c r="D23" s="47" t="s">
        <v>166</v>
      </c>
      <c r="E23" s="47" t="s">
        <v>262</v>
      </c>
      <c r="F23" s="49">
        <f>F24+F25+F26+F27+F28+F29+F30+F31</f>
        <v>1535895.03</v>
      </c>
      <c r="G23" s="49">
        <f>G24+G25+G26+G27+G28+G29+G30+G31</f>
        <v>404100</v>
      </c>
      <c r="H23" s="49">
        <f>H24+H25+H26+H27+H28+H29+H30+H31</f>
        <v>415800</v>
      </c>
    </row>
    <row r="24" spans="1:8" ht="13.5">
      <c r="A24" s="169" t="s">
        <v>306</v>
      </c>
      <c r="B24" s="47" t="s">
        <v>43</v>
      </c>
      <c r="C24" s="47" t="s">
        <v>47</v>
      </c>
      <c r="D24" s="201" t="s">
        <v>154</v>
      </c>
      <c r="E24" s="181">
        <v>244</v>
      </c>
      <c r="F24" s="220">
        <v>15200</v>
      </c>
      <c r="G24" s="220">
        <v>15200</v>
      </c>
      <c r="H24" s="220">
        <v>15200</v>
      </c>
    </row>
    <row r="25" spans="1:8" ht="13.5">
      <c r="A25" s="169" t="s">
        <v>307</v>
      </c>
      <c r="B25" s="47" t="s">
        <v>43</v>
      </c>
      <c r="C25" s="47" t="s">
        <v>47</v>
      </c>
      <c r="D25" s="201" t="s">
        <v>314</v>
      </c>
      <c r="E25" s="181">
        <v>244</v>
      </c>
      <c r="F25" s="220">
        <v>0</v>
      </c>
      <c r="G25" s="220">
        <v>0</v>
      </c>
      <c r="H25" s="220">
        <v>0</v>
      </c>
    </row>
    <row r="26" spans="1:8" ht="13.5">
      <c r="A26" s="169" t="s">
        <v>308</v>
      </c>
      <c r="B26" s="47" t="s">
        <v>43</v>
      </c>
      <c r="C26" s="47" t="s">
        <v>47</v>
      </c>
      <c r="D26" s="201" t="s">
        <v>155</v>
      </c>
      <c r="E26" s="181">
        <v>244</v>
      </c>
      <c r="F26" s="220">
        <v>268287.41</v>
      </c>
      <c r="G26" s="220">
        <v>228900</v>
      </c>
      <c r="H26" s="220">
        <v>240600</v>
      </c>
    </row>
    <row r="27" spans="1:8" ht="26.25">
      <c r="A27" s="169" t="s">
        <v>309</v>
      </c>
      <c r="B27" s="47" t="s">
        <v>43</v>
      </c>
      <c r="C27" s="47" t="s">
        <v>47</v>
      </c>
      <c r="D27" s="201" t="s">
        <v>168</v>
      </c>
      <c r="E27" s="181">
        <v>244</v>
      </c>
      <c r="F27" s="220">
        <v>64637.28</v>
      </c>
      <c r="G27" s="220">
        <v>0</v>
      </c>
      <c r="H27" s="220">
        <v>0</v>
      </c>
    </row>
    <row r="28" spans="1:8" ht="13.5">
      <c r="A28" s="219" t="s">
        <v>311</v>
      </c>
      <c r="B28" s="47" t="s">
        <v>43</v>
      </c>
      <c r="C28" s="47" t="s">
        <v>47</v>
      </c>
      <c r="D28" s="201" t="s">
        <v>167</v>
      </c>
      <c r="E28" s="181">
        <v>244</v>
      </c>
      <c r="F28" s="220">
        <v>25000</v>
      </c>
      <c r="G28" s="220">
        <v>25000</v>
      </c>
      <c r="H28" s="220">
        <v>25000</v>
      </c>
    </row>
    <row r="29" spans="1:8" ht="13.5">
      <c r="A29" s="219" t="s">
        <v>312</v>
      </c>
      <c r="B29" s="47" t="s">
        <v>43</v>
      </c>
      <c r="C29" s="47" t="s">
        <v>47</v>
      </c>
      <c r="D29" s="201" t="s">
        <v>169</v>
      </c>
      <c r="E29" s="170" t="s">
        <v>240</v>
      </c>
      <c r="F29" s="220">
        <v>81000</v>
      </c>
      <c r="G29" s="220">
        <v>81000</v>
      </c>
      <c r="H29" s="220">
        <v>81000</v>
      </c>
    </row>
    <row r="30" spans="1:8" ht="26.25">
      <c r="A30" s="169" t="s">
        <v>310</v>
      </c>
      <c r="B30" s="47" t="s">
        <v>43</v>
      </c>
      <c r="C30" s="47" t="s">
        <v>47</v>
      </c>
      <c r="D30" s="201" t="s">
        <v>213</v>
      </c>
      <c r="E30" s="181">
        <v>244</v>
      </c>
      <c r="F30" s="221">
        <v>830000</v>
      </c>
      <c r="G30" s="222">
        <v>0</v>
      </c>
      <c r="H30" s="222">
        <v>0</v>
      </c>
    </row>
    <row r="31" spans="1:8" ht="26.25">
      <c r="A31" s="169" t="s">
        <v>313</v>
      </c>
      <c r="B31" s="47" t="s">
        <v>43</v>
      </c>
      <c r="C31" s="47" t="s">
        <v>47</v>
      </c>
      <c r="D31" s="201" t="s">
        <v>171</v>
      </c>
      <c r="E31" s="181">
        <v>244</v>
      </c>
      <c r="F31" s="221">
        <v>251770.34</v>
      </c>
      <c r="G31" s="221">
        <v>54000</v>
      </c>
      <c r="H31" s="221">
        <v>54000</v>
      </c>
    </row>
    <row r="32" spans="1:8" ht="13.5">
      <c r="A32" s="50" t="s">
        <v>298</v>
      </c>
      <c r="B32" s="44" t="s">
        <v>43</v>
      </c>
      <c r="C32" s="44" t="s">
        <v>47</v>
      </c>
      <c r="D32" s="44" t="s">
        <v>178</v>
      </c>
      <c r="E32" s="124">
        <v>800</v>
      </c>
      <c r="F32" s="52">
        <f>F33</f>
        <v>31650.62</v>
      </c>
      <c r="G32" s="52">
        <f>G33</f>
        <v>10255</v>
      </c>
      <c r="H32" s="52">
        <f>H33</f>
        <v>10255</v>
      </c>
    </row>
    <row r="33" spans="1:8" ht="13.5">
      <c r="A33" s="46" t="s">
        <v>315</v>
      </c>
      <c r="B33" s="47" t="s">
        <v>43</v>
      </c>
      <c r="C33" s="47" t="s">
        <v>47</v>
      </c>
      <c r="D33" s="47" t="s">
        <v>178</v>
      </c>
      <c r="E33" s="47" t="s">
        <v>316</v>
      </c>
      <c r="F33" s="49">
        <f>SUM(F34:F35)</f>
        <v>31650.62</v>
      </c>
      <c r="G33" s="49">
        <f>SUM(G34:G35)</f>
        <v>10255</v>
      </c>
      <c r="H33" s="49">
        <f>SUM(H34:H35)</f>
        <v>10255</v>
      </c>
    </row>
    <row r="34" spans="1:8" ht="13.5">
      <c r="A34" s="169" t="s">
        <v>317</v>
      </c>
      <c r="B34" s="47" t="s">
        <v>43</v>
      </c>
      <c r="C34" s="47" t="s">
        <v>47</v>
      </c>
      <c r="D34" s="47" t="s">
        <v>170</v>
      </c>
      <c r="E34" s="48">
        <v>852</v>
      </c>
      <c r="F34" s="49">
        <v>29487</v>
      </c>
      <c r="G34" s="49">
        <v>9255</v>
      </c>
      <c r="H34" s="49">
        <v>9255</v>
      </c>
    </row>
    <row r="35" spans="1:8" ht="13.5">
      <c r="A35" s="169" t="s">
        <v>177</v>
      </c>
      <c r="B35" s="47" t="s">
        <v>43</v>
      </c>
      <c r="C35" s="47" t="s">
        <v>47</v>
      </c>
      <c r="D35" s="47" t="s">
        <v>170</v>
      </c>
      <c r="E35" s="48">
        <v>853</v>
      </c>
      <c r="F35" s="49">
        <v>2163.62</v>
      </c>
      <c r="G35" s="49">
        <v>1000</v>
      </c>
      <c r="H35" s="49">
        <v>1000</v>
      </c>
    </row>
    <row r="36" spans="1:8" ht="13.5">
      <c r="A36" s="50" t="s">
        <v>65</v>
      </c>
      <c r="B36" s="44" t="s">
        <v>43</v>
      </c>
      <c r="C36" s="44">
        <v>11</v>
      </c>
      <c r="D36" s="44" t="s">
        <v>178</v>
      </c>
      <c r="E36" s="44" t="s">
        <v>45</v>
      </c>
      <c r="F36" s="45">
        <v>15000</v>
      </c>
      <c r="G36" s="45">
        <v>15000</v>
      </c>
      <c r="H36" s="45">
        <v>15000</v>
      </c>
    </row>
    <row r="37" spans="1:8" ht="12.75" customHeight="1">
      <c r="A37" s="267" t="s">
        <v>298</v>
      </c>
      <c r="B37" s="268" t="s">
        <v>43</v>
      </c>
      <c r="C37" s="268">
        <v>11</v>
      </c>
      <c r="D37" s="268" t="s">
        <v>178</v>
      </c>
      <c r="E37" s="269">
        <v>800</v>
      </c>
      <c r="F37" s="270">
        <v>15000</v>
      </c>
      <c r="G37" s="270">
        <v>15000</v>
      </c>
      <c r="H37" s="270">
        <v>15000</v>
      </c>
    </row>
    <row r="38" spans="1:8" ht="3.75" customHeight="1">
      <c r="A38" s="267"/>
      <c r="B38" s="268"/>
      <c r="C38" s="268"/>
      <c r="D38" s="268"/>
      <c r="E38" s="269"/>
      <c r="F38" s="270"/>
      <c r="G38" s="270"/>
      <c r="H38" s="270"/>
    </row>
    <row r="39" spans="1:8" ht="13.5">
      <c r="A39" s="46" t="s">
        <v>299</v>
      </c>
      <c r="B39" s="47" t="s">
        <v>43</v>
      </c>
      <c r="C39" s="47">
        <v>11</v>
      </c>
      <c r="D39" s="47" t="s">
        <v>300</v>
      </c>
      <c r="E39" s="48">
        <v>870</v>
      </c>
      <c r="F39" s="49">
        <v>15000</v>
      </c>
      <c r="G39" s="49">
        <v>15000</v>
      </c>
      <c r="H39" s="49">
        <v>15000</v>
      </c>
    </row>
    <row r="40" spans="1:8" ht="13.5">
      <c r="A40" s="176" t="s">
        <v>91</v>
      </c>
      <c r="B40" s="177" t="s">
        <v>43</v>
      </c>
      <c r="C40" s="177">
        <v>13</v>
      </c>
      <c r="D40" s="177" t="s">
        <v>178</v>
      </c>
      <c r="E40" s="177" t="s">
        <v>45</v>
      </c>
      <c r="F40" s="178">
        <f>SUM(F41:F44)</f>
        <v>611711</v>
      </c>
      <c r="G40" s="179">
        <v>700</v>
      </c>
      <c r="H40" s="179">
        <v>700</v>
      </c>
    </row>
    <row r="41" spans="1:8" ht="26.25">
      <c r="A41" s="169" t="s">
        <v>241</v>
      </c>
      <c r="B41" s="170" t="s">
        <v>43</v>
      </c>
      <c r="C41" s="170" t="s">
        <v>239</v>
      </c>
      <c r="D41" s="170" t="s">
        <v>169</v>
      </c>
      <c r="E41" s="170" t="s">
        <v>240</v>
      </c>
      <c r="F41" s="180">
        <v>510000.8</v>
      </c>
      <c r="G41" s="179"/>
      <c r="H41" s="179"/>
    </row>
    <row r="42" spans="1:8" ht="39.75" customHeight="1">
      <c r="A42" s="169" t="s">
        <v>243</v>
      </c>
      <c r="B42" s="170" t="s">
        <v>43</v>
      </c>
      <c r="C42" s="170">
        <v>13</v>
      </c>
      <c r="D42" s="170" t="s">
        <v>242</v>
      </c>
      <c r="E42" s="181">
        <v>244</v>
      </c>
      <c r="F42" s="180">
        <v>700</v>
      </c>
      <c r="G42" s="182">
        <v>700</v>
      </c>
      <c r="H42" s="182">
        <v>700</v>
      </c>
    </row>
    <row r="43" spans="1:8" ht="68.25" customHeight="1">
      <c r="A43" s="169" t="s">
        <v>244</v>
      </c>
      <c r="B43" s="170" t="s">
        <v>43</v>
      </c>
      <c r="C43" s="170" t="s">
        <v>239</v>
      </c>
      <c r="D43" s="170" t="s">
        <v>245</v>
      </c>
      <c r="E43" s="181">
        <v>244</v>
      </c>
      <c r="F43" s="180">
        <v>100000</v>
      </c>
      <c r="G43" s="182"/>
      <c r="H43" s="182"/>
    </row>
    <row r="44" spans="1:8" ht="68.25" customHeight="1" thickBot="1">
      <c r="A44" s="183" t="s">
        <v>265</v>
      </c>
      <c r="B44" s="184" t="s">
        <v>43</v>
      </c>
      <c r="C44" s="184" t="s">
        <v>239</v>
      </c>
      <c r="D44" s="184" t="s">
        <v>245</v>
      </c>
      <c r="E44" s="185">
        <v>244</v>
      </c>
      <c r="F44" s="186">
        <v>1010.2</v>
      </c>
      <c r="G44" s="187"/>
      <c r="H44" s="187"/>
    </row>
    <row r="45" spans="1:8" ht="27" customHeight="1" thickBot="1">
      <c r="A45" s="172" t="s">
        <v>207</v>
      </c>
      <c r="B45" s="173" t="s">
        <v>46</v>
      </c>
      <c r="C45" s="173" t="s">
        <v>44</v>
      </c>
      <c r="D45" s="173" t="s">
        <v>178</v>
      </c>
      <c r="E45" s="173" t="s">
        <v>45</v>
      </c>
      <c r="F45" s="157">
        <f>F47+F51</f>
        <v>77800</v>
      </c>
      <c r="G45" s="157">
        <f>G47+G51</f>
        <v>78600</v>
      </c>
      <c r="H45" s="158">
        <f>H47+H51</f>
        <v>81700</v>
      </c>
    </row>
    <row r="46" spans="1:8" ht="27" customHeight="1">
      <c r="A46" s="175" t="s">
        <v>67</v>
      </c>
      <c r="B46" s="174" t="s">
        <v>46</v>
      </c>
      <c r="C46" s="174" t="s">
        <v>48</v>
      </c>
      <c r="D46" s="174" t="s">
        <v>178</v>
      </c>
      <c r="E46" s="174" t="s">
        <v>45</v>
      </c>
      <c r="F46" s="171">
        <f>F47+F51</f>
        <v>77800</v>
      </c>
      <c r="G46" s="171">
        <f>G47+G51</f>
        <v>78600</v>
      </c>
      <c r="H46" s="171">
        <f>H47+H51</f>
        <v>81700</v>
      </c>
    </row>
    <row r="47" spans="1:8" ht="78.75">
      <c r="A47" s="46" t="s">
        <v>256</v>
      </c>
      <c r="B47" s="47" t="s">
        <v>46</v>
      </c>
      <c r="C47" s="47" t="s">
        <v>48</v>
      </c>
      <c r="D47" s="47" t="s">
        <v>184</v>
      </c>
      <c r="E47" s="47" t="s">
        <v>253</v>
      </c>
      <c r="F47" s="49">
        <f>F49+F50</f>
        <v>75700</v>
      </c>
      <c r="G47" s="49">
        <f>G49+G50</f>
        <v>76500</v>
      </c>
      <c r="H47" s="49">
        <f>H49+H50</f>
        <v>79600</v>
      </c>
    </row>
    <row r="48" spans="1:8" ht="39">
      <c r="A48" s="46" t="s">
        <v>258</v>
      </c>
      <c r="B48" s="47" t="s">
        <v>46</v>
      </c>
      <c r="C48" s="47" t="s">
        <v>48</v>
      </c>
      <c r="D48" s="47" t="s">
        <v>184</v>
      </c>
      <c r="E48" s="47" t="s">
        <v>257</v>
      </c>
      <c r="F48" s="49">
        <f>F49+F50</f>
        <v>75700</v>
      </c>
      <c r="G48" s="49">
        <f>G49+G50</f>
        <v>76500</v>
      </c>
      <c r="H48" s="49">
        <f>H49+H50</f>
        <v>79600</v>
      </c>
    </row>
    <row r="49" spans="1:8" ht="39">
      <c r="A49" s="46" t="s">
        <v>254</v>
      </c>
      <c r="B49" s="47" t="s">
        <v>46</v>
      </c>
      <c r="C49" s="47" t="s">
        <v>48</v>
      </c>
      <c r="D49" s="47" t="s">
        <v>184</v>
      </c>
      <c r="E49" s="48">
        <v>121</v>
      </c>
      <c r="F49" s="49">
        <v>58141.32</v>
      </c>
      <c r="G49" s="49">
        <v>58755.76</v>
      </c>
      <c r="H49" s="49">
        <v>61136.71</v>
      </c>
    </row>
    <row r="50" spans="1:8" ht="66">
      <c r="A50" s="46" t="s">
        <v>255</v>
      </c>
      <c r="B50" s="47" t="s">
        <v>46</v>
      </c>
      <c r="C50" s="47" t="s">
        <v>48</v>
      </c>
      <c r="D50" s="47" t="s">
        <v>184</v>
      </c>
      <c r="E50" s="48">
        <v>129</v>
      </c>
      <c r="F50" s="49">
        <v>17558.68</v>
      </c>
      <c r="G50" s="49">
        <v>17744.24</v>
      </c>
      <c r="H50" s="49">
        <v>18463.29</v>
      </c>
    </row>
    <row r="51" spans="1:8" ht="52.5">
      <c r="A51" s="46" t="s">
        <v>259</v>
      </c>
      <c r="B51" s="47" t="s">
        <v>46</v>
      </c>
      <c r="C51" s="47" t="s">
        <v>48</v>
      </c>
      <c r="D51" s="47" t="s">
        <v>184</v>
      </c>
      <c r="E51" s="47" t="s">
        <v>260</v>
      </c>
      <c r="F51" s="49">
        <v>2100</v>
      </c>
      <c r="G51" s="49">
        <v>2100</v>
      </c>
      <c r="H51" s="49">
        <v>2100</v>
      </c>
    </row>
    <row r="52" spans="1:8" ht="52.5">
      <c r="A52" s="145" t="s">
        <v>263</v>
      </c>
      <c r="B52" s="147" t="s">
        <v>46</v>
      </c>
      <c r="C52" s="147" t="s">
        <v>48</v>
      </c>
      <c r="D52" s="147" t="s">
        <v>184</v>
      </c>
      <c r="E52" s="147" t="s">
        <v>262</v>
      </c>
      <c r="F52" s="149">
        <v>2100</v>
      </c>
      <c r="G52" s="149">
        <v>2100</v>
      </c>
      <c r="H52" s="149">
        <v>2100</v>
      </c>
    </row>
    <row r="53" spans="1:8" ht="39.75" thickBot="1">
      <c r="A53" s="145" t="s">
        <v>264</v>
      </c>
      <c r="B53" s="146" t="s">
        <v>46</v>
      </c>
      <c r="C53" s="146" t="s">
        <v>48</v>
      </c>
      <c r="D53" s="147" t="s">
        <v>184</v>
      </c>
      <c r="E53" s="148">
        <v>244</v>
      </c>
      <c r="F53" s="149">
        <v>2100</v>
      </c>
      <c r="G53" s="149">
        <v>2100</v>
      </c>
      <c r="H53" s="149">
        <v>2100</v>
      </c>
    </row>
    <row r="54" spans="1:8" ht="15.75" thickBot="1">
      <c r="A54" s="154" t="s">
        <v>156</v>
      </c>
      <c r="B54" s="155" t="s">
        <v>47</v>
      </c>
      <c r="C54" s="155" t="s">
        <v>44</v>
      </c>
      <c r="D54" s="155" t="s">
        <v>178</v>
      </c>
      <c r="E54" s="155" t="s">
        <v>45</v>
      </c>
      <c r="F54" s="156">
        <f>F59+F55</f>
        <v>831597.98</v>
      </c>
      <c r="G54" s="157">
        <f>G59+G55</f>
        <v>906600</v>
      </c>
      <c r="H54" s="158">
        <f>H59+H55</f>
        <v>916700</v>
      </c>
    </row>
    <row r="55" spans="1:8" ht="13.5">
      <c r="A55" s="150" t="s">
        <v>92</v>
      </c>
      <c r="B55" s="151" t="s">
        <v>47</v>
      </c>
      <c r="C55" s="151" t="s">
        <v>43</v>
      </c>
      <c r="D55" s="151" t="s">
        <v>178</v>
      </c>
      <c r="E55" s="151" t="s">
        <v>45</v>
      </c>
      <c r="F55" s="152">
        <v>46200</v>
      </c>
      <c r="G55" s="153">
        <v>44500</v>
      </c>
      <c r="H55" s="153">
        <v>44500</v>
      </c>
    </row>
    <row r="56" spans="1:8" ht="39">
      <c r="A56" s="46" t="s">
        <v>250</v>
      </c>
      <c r="B56" s="137" t="s">
        <v>47</v>
      </c>
      <c r="C56" s="137" t="s">
        <v>43</v>
      </c>
      <c r="D56" s="137">
        <v>6130173110</v>
      </c>
      <c r="E56" s="138">
        <v>121</v>
      </c>
      <c r="F56" s="142">
        <v>32516.16</v>
      </c>
      <c r="G56" s="144">
        <v>32516.16</v>
      </c>
      <c r="H56" s="144">
        <v>32516.16</v>
      </c>
    </row>
    <row r="57" spans="1:8" ht="66">
      <c r="A57" s="46" t="s">
        <v>251</v>
      </c>
      <c r="B57" s="137" t="s">
        <v>47</v>
      </c>
      <c r="C57" s="137" t="s">
        <v>43</v>
      </c>
      <c r="D57" s="137" t="s">
        <v>172</v>
      </c>
      <c r="E57" s="138">
        <v>129</v>
      </c>
      <c r="F57" s="142">
        <v>9819.88</v>
      </c>
      <c r="G57" s="144">
        <v>9819.88</v>
      </c>
      <c r="H57" s="144">
        <v>9819.88</v>
      </c>
    </row>
    <row r="58" spans="1:8" ht="39">
      <c r="A58" s="46" t="s">
        <v>252</v>
      </c>
      <c r="B58" s="137" t="s">
        <v>47</v>
      </c>
      <c r="C58" s="137" t="s">
        <v>43</v>
      </c>
      <c r="D58" s="143" t="s">
        <v>249</v>
      </c>
      <c r="E58" s="138">
        <v>244</v>
      </c>
      <c r="F58" s="142">
        <v>3863.96</v>
      </c>
      <c r="G58" s="144">
        <v>2163.96</v>
      </c>
      <c r="H58" s="144">
        <v>2163.96</v>
      </c>
    </row>
    <row r="59" spans="1:8" ht="13.5">
      <c r="A59" s="50" t="s">
        <v>248</v>
      </c>
      <c r="B59" s="44" t="s">
        <v>47</v>
      </c>
      <c r="C59" s="44" t="s">
        <v>78</v>
      </c>
      <c r="D59" s="44" t="s">
        <v>178</v>
      </c>
      <c r="E59" s="44" t="s">
        <v>45</v>
      </c>
      <c r="F59" s="141">
        <f>F60+F61</f>
        <v>785397.98</v>
      </c>
      <c r="G59" s="45">
        <f>G60+G61</f>
        <v>862100</v>
      </c>
      <c r="H59" s="45">
        <f>H60+H61</f>
        <v>872200</v>
      </c>
    </row>
    <row r="60" spans="1:8" ht="92.25">
      <c r="A60" s="46" t="s">
        <v>247</v>
      </c>
      <c r="B60" s="137" t="s">
        <v>47</v>
      </c>
      <c r="C60" s="137" t="s">
        <v>78</v>
      </c>
      <c r="D60" s="137">
        <v>5222247005</v>
      </c>
      <c r="E60" s="138">
        <v>244</v>
      </c>
      <c r="F60" s="142">
        <v>290000</v>
      </c>
      <c r="G60" s="139">
        <v>754100</v>
      </c>
      <c r="H60" s="139">
        <v>764200</v>
      </c>
    </row>
    <row r="61" spans="1:8" ht="93" thickBot="1">
      <c r="A61" s="145" t="s">
        <v>271</v>
      </c>
      <c r="B61" s="159" t="s">
        <v>47</v>
      </c>
      <c r="C61" s="159" t="s">
        <v>78</v>
      </c>
      <c r="D61" s="159">
        <v>5222247006</v>
      </c>
      <c r="E61" s="160">
        <v>244</v>
      </c>
      <c r="F61" s="161">
        <v>495397.98</v>
      </c>
      <c r="G61" s="162">
        <v>108000</v>
      </c>
      <c r="H61" s="162">
        <v>108000</v>
      </c>
    </row>
    <row r="62" spans="1:8" ht="15.75" thickBot="1">
      <c r="A62" s="154" t="s">
        <v>50</v>
      </c>
      <c r="B62" s="155" t="s">
        <v>51</v>
      </c>
      <c r="C62" s="155" t="s">
        <v>44</v>
      </c>
      <c r="D62" s="155" t="s">
        <v>178</v>
      </c>
      <c r="E62" s="155" t="s">
        <v>45</v>
      </c>
      <c r="F62" s="167">
        <f>F63+F69</f>
        <v>1944021.05</v>
      </c>
      <c r="G62" s="167">
        <v>200000</v>
      </c>
      <c r="H62" s="168">
        <v>200000</v>
      </c>
    </row>
    <row r="63" spans="1:8" ht="13.5">
      <c r="A63" s="150" t="s">
        <v>197</v>
      </c>
      <c r="B63" s="151" t="s">
        <v>51</v>
      </c>
      <c r="C63" s="151" t="s">
        <v>46</v>
      </c>
      <c r="D63" s="151" t="s">
        <v>178</v>
      </c>
      <c r="E63" s="151" t="s">
        <v>45</v>
      </c>
      <c r="F63" s="214">
        <f>F64</f>
        <v>1683021.05</v>
      </c>
      <c r="G63" s="214">
        <v>200000</v>
      </c>
      <c r="H63" s="214">
        <v>200000</v>
      </c>
    </row>
    <row r="64" spans="1:8" ht="27">
      <c r="A64" s="150" t="s">
        <v>267</v>
      </c>
      <c r="B64" s="151" t="s">
        <v>51</v>
      </c>
      <c r="C64" s="151" t="s">
        <v>46</v>
      </c>
      <c r="D64" s="151" t="s">
        <v>178</v>
      </c>
      <c r="E64" s="151" t="s">
        <v>260</v>
      </c>
      <c r="F64" s="214">
        <f>F65</f>
        <v>1683021.05</v>
      </c>
      <c r="G64" s="215">
        <v>0</v>
      </c>
      <c r="H64" s="215">
        <v>0</v>
      </c>
    </row>
    <row r="65" spans="1:8" ht="27">
      <c r="A65" s="188" t="s">
        <v>261</v>
      </c>
      <c r="B65" s="164" t="s">
        <v>51</v>
      </c>
      <c r="C65" s="164" t="s">
        <v>46</v>
      </c>
      <c r="D65" s="164" t="s">
        <v>178</v>
      </c>
      <c r="E65" s="164" t="s">
        <v>262</v>
      </c>
      <c r="F65" s="166">
        <f>F66+F67+F68</f>
        <v>1683021.05</v>
      </c>
      <c r="G65" s="192">
        <v>0</v>
      </c>
      <c r="H65" s="192">
        <v>0</v>
      </c>
    </row>
    <row r="66" spans="1:8" ht="144.75">
      <c r="A66" s="46" t="s">
        <v>266</v>
      </c>
      <c r="B66" s="137" t="s">
        <v>51</v>
      </c>
      <c r="C66" s="137" t="s">
        <v>46</v>
      </c>
      <c r="D66" s="137" t="s">
        <v>246</v>
      </c>
      <c r="E66" s="138">
        <v>243</v>
      </c>
      <c r="F66" s="189">
        <v>1484000</v>
      </c>
      <c r="G66" s="192">
        <v>0</v>
      </c>
      <c r="H66" s="192">
        <v>0</v>
      </c>
    </row>
    <row r="67" spans="1:8" ht="153" customHeight="1">
      <c r="A67" s="46" t="s">
        <v>268</v>
      </c>
      <c r="B67" s="137" t="s">
        <v>51</v>
      </c>
      <c r="C67" s="137" t="s">
        <v>46</v>
      </c>
      <c r="D67" s="137" t="s">
        <v>246</v>
      </c>
      <c r="E67" s="138">
        <v>243</v>
      </c>
      <c r="F67" s="189">
        <v>14990</v>
      </c>
      <c r="G67" s="192">
        <v>0</v>
      </c>
      <c r="H67" s="192">
        <v>0</v>
      </c>
    </row>
    <row r="68" spans="1:8" ht="115.5" customHeight="1">
      <c r="A68" s="46" t="s">
        <v>270</v>
      </c>
      <c r="B68" s="137" t="s">
        <v>51</v>
      </c>
      <c r="C68" s="137" t="s">
        <v>46</v>
      </c>
      <c r="D68" s="137" t="s">
        <v>183</v>
      </c>
      <c r="E68" s="138">
        <v>244</v>
      </c>
      <c r="F68" s="189">
        <v>184031.05</v>
      </c>
      <c r="G68" s="190">
        <v>200000</v>
      </c>
      <c r="H68" s="190">
        <v>200000</v>
      </c>
    </row>
    <row r="69" spans="1:8" ht="13.5">
      <c r="A69" s="50" t="s">
        <v>52</v>
      </c>
      <c r="B69" s="44" t="s">
        <v>51</v>
      </c>
      <c r="C69" s="44" t="s">
        <v>48</v>
      </c>
      <c r="D69" s="47" t="s">
        <v>178</v>
      </c>
      <c r="E69" s="47" t="s">
        <v>45</v>
      </c>
      <c r="F69" s="123">
        <f>F70</f>
        <v>261000</v>
      </c>
      <c r="G69" s="123">
        <v>200000</v>
      </c>
      <c r="H69" s="123">
        <v>200000</v>
      </c>
    </row>
    <row r="70" spans="1:8" ht="27">
      <c r="A70" s="188" t="s">
        <v>267</v>
      </c>
      <c r="B70" s="164" t="s">
        <v>51</v>
      </c>
      <c r="C70" s="164" t="s">
        <v>48</v>
      </c>
      <c r="D70" s="164" t="s">
        <v>178</v>
      </c>
      <c r="E70" s="164" t="s">
        <v>260</v>
      </c>
      <c r="F70" s="166">
        <f>F71</f>
        <v>261000</v>
      </c>
      <c r="G70" s="191">
        <v>0</v>
      </c>
      <c r="H70" s="191">
        <v>0</v>
      </c>
    </row>
    <row r="71" spans="1:8" ht="27">
      <c r="A71" s="188" t="s">
        <v>261</v>
      </c>
      <c r="B71" s="164" t="s">
        <v>51</v>
      </c>
      <c r="C71" s="164" t="s">
        <v>48</v>
      </c>
      <c r="D71" s="164" t="s">
        <v>178</v>
      </c>
      <c r="E71" s="164" t="s">
        <v>262</v>
      </c>
      <c r="F71" s="166">
        <f>F72</f>
        <v>261000</v>
      </c>
      <c r="G71" s="191">
        <v>0</v>
      </c>
      <c r="H71" s="191">
        <v>0</v>
      </c>
    </row>
    <row r="72" spans="1:8" ht="93" thickBot="1">
      <c r="A72" s="193" t="s">
        <v>269</v>
      </c>
      <c r="B72" s="194" t="s">
        <v>51</v>
      </c>
      <c r="C72" s="194" t="s">
        <v>48</v>
      </c>
      <c r="D72" s="194" t="s">
        <v>183</v>
      </c>
      <c r="E72" s="194" t="s">
        <v>240</v>
      </c>
      <c r="F72" s="195">
        <v>261000</v>
      </c>
      <c r="G72" s="196">
        <v>0</v>
      </c>
      <c r="H72" s="196">
        <v>0</v>
      </c>
    </row>
    <row r="73" spans="1:8" ht="15.75" thickBot="1">
      <c r="A73" s="154" t="s">
        <v>53</v>
      </c>
      <c r="B73" s="197" t="s">
        <v>49</v>
      </c>
      <c r="C73" s="197" t="s">
        <v>44</v>
      </c>
      <c r="D73" s="197" t="s">
        <v>178</v>
      </c>
      <c r="E73" s="197" t="s">
        <v>45</v>
      </c>
      <c r="F73" s="198">
        <f>F74</f>
        <v>1152869.8</v>
      </c>
      <c r="G73" s="198">
        <f>G74</f>
        <v>880800</v>
      </c>
      <c r="H73" s="199">
        <f>H74</f>
        <v>828045.4</v>
      </c>
    </row>
    <row r="74" spans="1:8" ht="13.5">
      <c r="A74" s="150" t="s">
        <v>54</v>
      </c>
      <c r="B74" s="151" t="s">
        <v>49</v>
      </c>
      <c r="C74" s="151" t="s">
        <v>43</v>
      </c>
      <c r="D74" s="151" t="s">
        <v>178</v>
      </c>
      <c r="E74" s="151" t="s">
        <v>45</v>
      </c>
      <c r="F74" s="171">
        <f>F75+F80</f>
        <v>1152869.8</v>
      </c>
      <c r="G74" s="171">
        <f>G75+G80</f>
        <v>880800</v>
      </c>
      <c r="H74" s="171">
        <f>H75+H80</f>
        <v>828045.4</v>
      </c>
    </row>
    <row r="75" spans="1:8" ht="54.75">
      <c r="A75" s="50" t="s">
        <v>272</v>
      </c>
      <c r="B75" s="44" t="s">
        <v>49</v>
      </c>
      <c r="C75" s="44" t="s">
        <v>43</v>
      </c>
      <c r="D75" s="44" t="s">
        <v>178</v>
      </c>
      <c r="E75" s="44" t="s">
        <v>253</v>
      </c>
      <c r="F75" s="213">
        <f>F76</f>
        <v>804259.8</v>
      </c>
      <c r="G75" s="213">
        <f>G76</f>
        <v>532190</v>
      </c>
      <c r="H75" s="213">
        <f>H76</f>
        <v>532190</v>
      </c>
    </row>
    <row r="76" spans="1:8" ht="13.5">
      <c r="A76" s="46" t="s">
        <v>273</v>
      </c>
      <c r="B76" s="44" t="s">
        <v>49</v>
      </c>
      <c r="C76" s="47" t="s">
        <v>43</v>
      </c>
      <c r="D76" s="47" t="s">
        <v>178</v>
      </c>
      <c r="E76" s="47" t="s">
        <v>274</v>
      </c>
      <c r="F76" s="204">
        <f>F77+F78+F79</f>
        <v>804259.8</v>
      </c>
      <c r="G76" s="204">
        <f>G77+G79</f>
        <v>532190</v>
      </c>
      <c r="H76" s="204">
        <f>H77+H79</f>
        <v>532190</v>
      </c>
    </row>
    <row r="77" spans="1:8" ht="13.5">
      <c r="A77" s="46" t="s">
        <v>275</v>
      </c>
      <c r="B77" s="44" t="s">
        <v>49</v>
      </c>
      <c r="C77" s="47" t="s">
        <v>43</v>
      </c>
      <c r="D77" s="47" t="s">
        <v>158</v>
      </c>
      <c r="E77" s="48">
        <v>111</v>
      </c>
      <c r="F77" s="204">
        <v>408748</v>
      </c>
      <c r="G77" s="204">
        <v>408748</v>
      </c>
      <c r="H77" s="204">
        <v>408748</v>
      </c>
    </row>
    <row r="78" spans="1:8" ht="15" customHeight="1">
      <c r="A78" s="46" t="s">
        <v>276</v>
      </c>
      <c r="B78" s="44" t="s">
        <v>49</v>
      </c>
      <c r="C78" s="47" t="s">
        <v>43</v>
      </c>
      <c r="D78" s="47" t="s">
        <v>277</v>
      </c>
      <c r="E78" s="48">
        <v>112</v>
      </c>
      <c r="F78" s="204">
        <v>35069.8</v>
      </c>
      <c r="G78" s="204"/>
      <c r="H78" s="204"/>
    </row>
    <row r="79" spans="1:8" ht="26.25">
      <c r="A79" s="46" t="s">
        <v>278</v>
      </c>
      <c r="B79" s="44" t="s">
        <v>49</v>
      </c>
      <c r="C79" s="47" t="s">
        <v>43</v>
      </c>
      <c r="D79" s="47">
        <v>4402199003</v>
      </c>
      <c r="E79" s="48">
        <v>119</v>
      </c>
      <c r="F79" s="204">
        <v>360442</v>
      </c>
      <c r="G79" s="204">
        <v>123442</v>
      </c>
      <c r="H79" s="204">
        <v>123442</v>
      </c>
    </row>
    <row r="80" spans="1:8" ht="27">
      <c r="A80" s="50" t="s">
        <v>267</v>
      </c>
      <c r="B80" s="44" t="s">
        <v>49</v>
      </c>
      <c r="C80" s="44" t="s">
        <v>43</v>
      </c>
      <c r="D80" s="44" t="s">
        <v>178</v>
      </c>
      <c r="E80" s="44" t="s">
        <v>260</v>
      </c>
      <c r="F80" s="212">
        <f>F82+F83+F84+F86</f>
        <v>348610</v>
      </c>
      <c r="G80" s="212">
        <f>G82+G83+G84+G86</f>
        <v>348610</v>
      </c>
      <c r="H80" s="212">
        <f>H82+H83+H84+H86</f>
        <v>295855.4</v>
      </c>
    </row>
    <row r="81" spans="1:8" ht="27">
      <c r="A81" s="50" t="s">
        <v>261</v>
      </c>
      <c r="B81" s="44" t="s">
        <v>49</v>
      </c>
      <c r="C81" s="44" t="s">
        <v>43</v>
      </c>
      <c r="D81" s="44" t="s">
        <v>279</v>
      </c>
      <c r="E81" s="44" t="s">
        <v>262</v>
      </c>
      <c r="F81" s="212">
        <f>F82+F83+F84+F85+F86+F87</f>
        <v>348610</v>
      </c>
      <c r="G81" s="212">
        <f>G82+G83+G84+G85+G86+G87</f>
        <v>348610</v>
      </c>
      <c r="H81" s="212">
        <f>H82+H83+H84+H85+H86+H87</f>
        <v>295855.4</v>
      </c>
    </row>
    <row r="82" spans="1:8" ht="52.5">
      <c r="A82" s="46" t="s">
        <v>291</v>
      </c>
      <c r="B82" s="201" t="s">
        <v>49</v>
      </c>
      <c r="C82" s="201" t="s">
        <v>43</v>
      </c>
      <c r="D82" s="201">
        <v>4402299003</v>
      </c>
      <c r="E82" s="202">
        <v>244</v>
      </c>
      <c r="F82" s="203">
        <v>90000</v>
      </c>
      <c r="G82" s="203">
        <v>90000</v>
      </c>
      <c r="H82" s="203">
        <v>31255.4</v>
      </c>
    </row>
    <row r="83" spans="1:8" ht="52.5">
      <c r="A83" s="46" t="s">
        <v>292</v>
      </c>
      <c r="B83" s="201" t="s">
        <v>49</v>
      </c>
      <c r="C83" s="201" t="s">
        <v>43</v>
      </c>
      <c r="D83" s="201" t="s">
        <v>284</v>
      </c>
      <c r="E83" s="202">
        <v>244</v>
      </c>
      <c r="F83" s="203">
        <v>64810</v>
      </c>
      <c r="G83" s="203">
        <v>42860</v>
      </c>
      <c r="H83" s="203">
        <v>25000</v>
      </c>
    </row>
    <row r="84" spans="1:8" ht="13.5">
      <c r="A84" s="46" t="s">
        <v>280</v>
      </c>
      <c r="B84" s="201" t="s">
        <v>49</v>
      </c>
      <c r="C84" s="201" t="s">
        <v>43</v>
      </c>
      <c r="D84" s="201" t="s">
        <v>285</v>
      </c>
      <c r="E84" s="202">
        <v>244</v>
      </c>
      <c r="F84" s="203">
        <v>19450</v>
      </c>
      <c r="G84" s="203">
        <v>20300</v>
      </c>
      <c r="H84" s="203">
        <v>21700</v>
      </c>
    </row>
    <row r="85" spans="1:8" ht="26.25">
      <c r="A85" s="46" t="s">
        <v>281</v>
      </c>
      <c r="B85" s="201" t="s">
        <v>49</v>
      </c>
      <c r="C85" s="201" t="s">
        <v>43</v>
      </c>
      <c r="D85" s="201" t="s">
        <v>286</v>
      </c>
      <c r="E85" s="202">
        <v>244</v>
      </c>
      <c r="F85" s="203">
        <v>0</v>
      </c>
      <c r="G85" s="203"/>
      <c r="H85" s="203"/>
    </row>
    <row r="86" spans="1:8" ht="26.25">
      <c r="A86" s="46" t="s">
        <v>282</v>
      </c>
      <c r="B86" s="201" t="s">
        <v>49</v>
      </c>
      <c r="C86" s="201" t="s">
        <v>43</v>
      </c>
      <c r="D86" s="201" t="s">
        <v>287</v>
      </c>
      <c r="E86" s="201" t="s">
        <v>240</v>
      </c>
      <c r="F86" s="203">
        <v>174350</v>
      </c>
      <c r="G86" s="203">
        <v>195450</v>
      </c>
      <c r="H86" s="203">
        <v>217900</v>
      </c>
    </row>
    <row r="87" spans="1:8" ht="27" thickBot="1">
      <c r="A87" s="145" t="s">
        <v>283</v>
      </c>
      <c r="B87" s="205" t="s">
        <v>49</v>
      </c>
      <c r="C87" s="205" t="s">
        <v>43</v>
      </c>
      <c r="D87" s="205" t="s">
        <v>288</v>
      </c>
      <c r="E87" s="206">
        <v>244</v>
      </c>
      <c r="F87" s="207">
        <v>0</v>
      </c>
      <c r="G87" s="207">
        <v>0</v>
      </c>
      <c r="H87" s="207">
        <v>0</v>
      </c>
    </row>
    <row r="88" spans="1:8" ht="15.75" thickBot="1">
      <c r="A88" s="154" t="s">
        <v>210</v>
      </c>
      <c r="B88" s="197">
        <v>11</v>
      </c>
      <c r="C88" s="197" t="s">
        <v>44</v>
      </c>
      <c r="D88" s="197" t="s">
        <v>178</v>
      </c>
      <c r="E88" s="197" t="s">
        <v>45</v>
      </c>
      <c r="F88" s="198">
        <v>15000</v>
      </c>
      <c r="G88" s="198">
        <v>15000</v>
      </c>
      <c r="H88" s="199">
        <v>15000</v>
      </c>
    </row>
    <row r="89" spans="1:8" ht="13.5">
      <c r="A89" s="150" t="s">
        <v>212</v>
      </c>
      <c r="B89" s="151">
        <v>11</v>
      </c>
      <c r="C89" s="151" t="s">
        <v>43</v>
      </c>
      <c r="D89" s="151" t="s">
        <v>279</v>
      </c>
      <c r="E89" s="151" t="s">
        <v>45</v>
      </c>
      <c r="F89" s="171">
        <v>15000</v>
      </c>
      <c r="G89" s="171">
        <v>15000</v>
      </c>
      <c r="H89" s="171">
        <v>15000</v>
      </c>
    </row>
    <row r="90" spans="1:8" ht="27">
      <c r="A90" s="150" t="s">
        <v>267</v>
      </c>
      <c r="B90" s="151" t="s">
        <v>289</v>
      </c>
      <c r="C90" s="151" t="s">
        <v>43</v>
      </c>
      <c r="D90" s="151" t="s">
        <v>279</v>
      </c>
      <c r="E90" s="151" t="s">
        <v>260</v>
      </c>
      <c r="F90" s="171">
        <v>15000</v>
      </c>
      <c r="G90" s="171">
        <v>15000</v>
      </c>
      <c r="H90" s="171">
        <v>15000</v>
      </c>
    </row>
    <row r="91" spans="1:8" ht="26.25">
      <c r="A91" s="163" t="s">
        <v>261</v>
      </c>
      <c r="B91" s="164" t="s">
        <v>289</v>
      </c>
      <c r="C91" s="164" t="s">
        <v>43</v>
      </c>
      <c r="D91" s="164" t="s">
        <v>178</v>
      </c>
      <c r="E91" s="164" t="s">
        <v>262</v>
      </c>
      <c r="F91" s="200">
        <v>15000</v>
      </c>
      <c r="G91" s="200">
        <v>15000</v>
      </c>
      <c r="H91" s="200">
        <v>15000</v>
      </c>
    </row>
    <row r="92" spans="1:8" ht="39.75" thickBot="1">
      <c r="A92" s="145" t="s">
        <v>290</v>
      </c>
      <c r="B92" s="147">
        <v>11</v>
      </c>
      <c r="C92" s="147" t="s">
        <v>43</v>
      </c>
      <c r="D92" s="147">
        <v>5122997000</v>
      </c>
      <c r="E92" s="148">
        <v>244</v>
      </c>
      <c r="F92" s="149">
        <v>15000</v>
      </c>
      <c r="G92" s="149">
        <v>15000</v>
      </c>
      <c r="H92" s="149">
        <v>15000</v>
      </c>
    </row>
    <row r="93" spans="1:8" ht="15">
      <c r="A93" s="208" t="s">
        <v>55</v>
      </c>
      <c r="B93" s="209">
        <v>14</v>
      </c>
      <c r="C93" s="209" t="s">
        <v>44</v>
      </c>
      <c r="D93" s="209" t="s">
        <v>178</v>
      </c>
      <c r="E93" s="209" t="s">
        <v>45</v>
      </c>
      <c r="F93" s="210">
        <f>SUM(F96:F98)</f>
        <v>120596.14</v>
      </c>
      <c r="G93" s="210">
        <f>SUM(G96:G98)</f>
        <v>63212.4</v>
      </c>
      <c r="H93" s="211">
        <f>SUM(H96:H98)</f>
        <v>63212.4</v>
      </c>
    </row>
    <row r="94" spans="1:8" ht="13.5">
      <c r="A94" s="50" t="s">
        <v>74</v>
      </c>
      <c r="B94" s="44" t="s">
        <v>236</v>
      </c>
      <c r="C94" s="44" t="s">
        <v>48</v>
      </c>
      <c r="D94" s="44" t="s">
        <v>178</v>
      </c>
      <c r="E94" s="44" t="s">
        <v>45</v>
      </c>
      <c r="F94" s="45">
        <f>F95</f>
        <v>120596.14</v>
      </c>
      <c r="G94" s="45">
        <f>G95</f>
        <v>63212.4</v>
      </c>
      <c r="H94" s="45">
        <f>H95</f>
        <v>63212.4</v>
      </c>
    </row>
    <row r="95" spans="1:8" ht="13.5">
      <c r="A95" s="50" t="s">
        <v>293</v>
      </c>
      <c r="B95" s="44" t="s">
        <v>236</v>
      </c>
      <c r="C95" s="44" t="s">
        <v>48</v>
      </c>
      <c r="D95" s="44" t="s">
        <v>178</v>
      </c>
      <c r="E95" s="44" t="s">
        <v>294</v>
      </c>
      <c r="F95" s="45">
        <f>F96+F97+F98</f>
        <v>120596.14</v>
      </c>
      <c r="G95" s="45">
        <f>G96+G97+G98</f>
        <v>63212.4</v>
      </c>
      <c r="H95" s="45">
        <f>H96+H97+H98</f>
        <v>63212.4</v>
      </c>
    </row>
    <row r="96" spans="1:8" ht="39">
      <c r="A96" s="163" t="s">
        <v>297</v>
      </c>
      <c r="B96" s="164">
        <v>14</v>
      </c>
      <c r="C96" s="164" t="s">
        <v>48</v>
      </c>
      <c r="D96" s="164">
        <v>5932500001</v>
      </c>
      <c r="E96" s="165">
        <v>540</v>
      </c>
      <c r="F96" s="200">
        <v>81047.17</v>
      </c>
      <c r="G96" s="200">
        <v>63212.4</v>
      </c>
      <c r="H96" s="200">
        <v>63212.4</v>
      </c>
    </row>
    <row r="97" spans="1:8" ht="39">
      <c r="A97" s="46" t="s">
        <v>296</v>
      </c>
      <c r="B97" s="47" t="s">
        <v>236</v>
      </c>
      <c r="C97" s="47" t="s">
        <v>48</v>
      </c>
      <c r="D97" s="47">
        <v>5932500001</v>
      </c>
      <c r="E97" s="48">
        <v>540</v>
      </c>
      <c r="F97" s="49">
        <v>38548.97</v>
      </c>
      <c r="G97" s="49">
        <v>0</v>
      </c>
      <c r="H97" s="49">
        <v>0</v>
      </c>
    </row>
    <row r="98" spans="1:8" ht="26.25">
      <c r="A98" s="46" t="s">
        <v>295</v>
      </c>
      <c r="B98" s="47">
        <v>14</v>
      </c>
      <c r="C98" s="47" t="s">
        <v>48</v>
      </c>
      <c r="D98" s="47">
        <v>5932500001</v>
      </c>
      <c r="E98" s="48">
        <v>540</v>
      </c>
      <c r="F98" s="49">
        <v>1000</v>
      </c>
      <c r="G98" s="49">
        <v>0</v>
      </c>
      <c r="H98" s="49">
        <v>0</v>
      </c>
    </row>
    <row r="99" spans="2:4" ht="12.75">
      <c r="B99" s="42"/>
      <c r="C99" s="42"/>
      <c r="D99" s="42"/>
    </row>
    <row r="100" spans="1:9" ht="18">
      <c r="A100" s="266" t="s">
        <v>214</v>
      </c>
      <c r="B100" s="266"/>
      <c r="C100" s="266"/>
      <c r="D100" s="266"/>
      <c r="E100" s="266"/>
      <c r="F100" s="266"/>
      <c r="G100" s="266"/>
      <c r="H100" s="266"/>
      <c r="I100" s="266"/>
    </row>
  </sheetData>
  <sheetProtection/>
  <mergeCells count="21">
    <mergeCell ref="G37:G38"/>
    <mergeCell ref="F7:F8"/>
    <mergeCell ref="G7:G8"/>
    <mergeCell ref="A100:I100"/>
    <mergeCell ref="A37:A38"/>
    <mergeCell ref="B37:B38"/>
    <mergeCell ref="C37:C38"/>
    <mergeCell ref="D37:D38"/>
    <mergeCell ref="E37:E38"/>
    <mergeCell ref="H37:H38"/>
    <mergeCell ref="F37:F38"/>
    <mergeCell ref="A3:H3"/>
    <mergeCell ref="A4:H4"/>
    <mergeCell ref="A5:H5"/>
    <mergeCell ref="D1:H2"/>
    <mergeCell ref="A7:A8"/>
    <mergeCell ref="B7:B8"/>
    <mergeCell ref="C7:C8"/>
    <mergeCell ref="D7:D8"/>
    <mergeCell ref="E7:E8"/>
    <mergeCell ref="H7:H8"/>
  </mergeCells>
  <printOptions/>
  <pageMargins left="0" right="0" top="0" bottom="0" header="0" footer="0"/>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K102"/>
  <sheetViews>
    <sheetView tabSelected="1" zoomScalePageLayoutView="0" workbookViewId="0" topLeftCell="A1">
      <selection activeCell="K7" sqref="K7"/>
    </sheetView>
  </sheetViews>
  <sheetFormatPr defaultColWidth="9.00390625" defaultRowHeight="12.75"/>
  <cols>
    <col min="1" max="1" width="54.875" style="0" customWidth="1"/>
    <col min="2" max="2" width="10.50390625" style="0" customWidth="1"/>
    <col min="3" max="3" width="8.125" style="0" customWidth="1"/>
    <col min="4" max="4" width="9.625" style="0" customWidth="1"/>
    <col min="5" max="5" width="15.00390625" style="0" customWidth="1"/>
    <col min="6" max="6" width="11.125" style="0" customWidth="1"/>
    <col min="7" max="7" width="16.00390625" style="0" customWidth="1"/>
    <col min="8" max="8" width="14.875" style="0" customWidth="1"/>
    <col min="9" max="9" width="17.00390625" style="0" customWidth="1"/>
    <col min="10" max="10" width="16.625" style="0" hidden="1" customWidth="1"/>
    <col min="11" max="11" width="14.625" style="11" customWidth="1"/>
  </cols>
  <sheetData>
    <row r="1" spans="1:11" ht="12.75" customHeight="1">
      <c r="A1" s="13"/>
      <c r="B1" s="13"/>
      <c r="C1" s="13"/>
      <c r="D1" s="14"/>
      <c r="E1" s="14"/>
      <c r="F1" s="14"/>
      <c r="G1" s="259" t="s">
        <v>339</v>
      </c>
      <c r="H1" s="259"/>
      <c r="I1" s="259"/>
      <c r="J1" s="275"/>
      <c r="K1" s="15"/>
    </row>
    <row r="2" spans="7:10" ht="83.25" customHeight="1">
      <c r="G2" s="275"/>
      <c r="H2" s="275"/>
      <c r="I2" s="275"/>
      <c r="J2" s="275"/>
    </row>
    <row r="3" spans="1:10" ht="12.75">
      <c r="A3" s="257"/>
      <c r="B3" s="257"/>
      <c r="C3" s="257"/>
      <c r="D3" s="257"/>
      <c r="E3" s="257"/>
      <c r="F3" s="257"/>
      <c r="G3" s="257"/>
      <c r="H3" s="257"/>
      <c r="I3" s="257"/>
      <c r="J3" s="257"/>
    </row>
    <row r="4" spans="1:10" ht="12.75">
      <c r="A4" s="257"/>
      <c r="B4" s="257"/>
      <c r="C4" s="257"/>
      <c r="D4" s="257"/>
      <c r="E4" s="257"/>
      <c r="F4" s="257"/>
      <c r="G4" s="257"/>
      <c r="H4" s="257"/>
      <c r="I4" s="257"/>
      <c r="J4" s="257"/>
    </row>
    <row r="5" spans="1:10" ht="37.5" customHeight="1">
      <c r="A5" s="276" t="s">
        <v>330</v>
      </c>
      <c r="B5" s="276"/>
      <c r="C5" s="276"/>
      <c r="D5" s="276"/>
      <c r="E5" s="276"/>
      <c r="F5" s="276"/>
      <c r="G5" s="276"/>
      <c r="H5" s="276"/>
      <c r="I5" s="276"/>
      <c r="J5" s="276"/>
    </row>
    <row r="6" spans="1:9" ht="91.5" customHeight="1">
      <c r="A6" s="119" t="s">
        <v>0</v>
      </c>
      <c r="B6" s="43" t="s">
        <v>321</v>
      </c>
      <c r="C6" s="234" t="s">
        <v>323</v>
      </c>
      <c r="D6" s="234" t="s">
        <v>324</v>
      </c>
      <c r="E6" s="234" t="s">
        <v>325</v>
      </c>
      <c r="F6" s="118" t="s">
        <v>326</v>
      </c>
      <c r="G6" s="118" t="s">
        <v>327</v>
      </c>
      <c r="H6" s="118" t="s">
        <v>328</v>
      </c>
      <c r="I6" s="118" t="s">
        <v>329</v>
      </c>
    </row>
    <row r="7" spans="1:9" ht="12.75">
      <c r="A7" s="260" t="s">
        <v>320</v>
      </c>
      <c r="B7" s="273">
        <v>956</v>
      </c>
      <c r="C7" s="262"/>
      <c r="D7" s="262"/>
      <c r="E7" s="262"/>
      <c r="F7" s="262"/>
      <c r="G7" s="264">
        <f>G9+G45+G54+G62+G73+G88+G93</f>
        <v>10678311.000000002</v>
      </c>
      <c r="H7" s="264">
        <f>H9+H45+H54+H62+H73+H88+H93</f>
        <v>5826100</v>
      </c>
      <c r="I7" s="264">
        <f>I9+I45+I54+I62+I73+I88+I93</f>
        <v>5850300.000000001</v>
      </c>
    </row>
    <row r="8" spans="1:9" ht="13.5" thickBot="1">
      <c r="A8" s="261"/>
      <c r="B8" s="274"/>
      <c r="C8" s="263"/>
      <c r="D8" s="263"/>
      <c r="E8" s="263"/>
      <c r="F8" s="263"/>
      <c r="G8" s="265"/>
      <c r="H8" s="265"/>
      <c r="I8" s="265"/>
    </row>
    <row r="9" spans="1:9" ht="31.5" customHeight="1" thickBot="1">
      <c r="A9" s="226" t="s">
        <v>42</v>
      </c>
      <c r="B9" s="228">
        <v>956</v>
      </c>
      <c r="C9" s="227" t="s">
        <v>43</v>
      </c>
      <c r="D9" s="197" t="s">
        <v>44</v>
      </c>
      <c r="E9" s="197" t="s">
        <v>178</v>
      </c>
      <c r="F9" s="197" t="s">
        <v>45</v>
      </c>
      <c r="G9" s="198">
        <f>G10+G16+G32+G36+G40</f>
        <v>6536426.03</v>
      </c>
      <c r="H9" s="198">
        <f>H10+H16+H32+H36+H40</f>
        <v>3681887.6</v>
      </c>
      <c r="I9" s="198">
        <f>I10+I16+I32+I36+I40</f>
        <v>3745642.2</v>
      </c>
    </row>
    <row r="10" spans="1:9" ht="42" thickBot="1">
      <c r="A10" s="175" t="s">
        <v>60</v>
      </c>
      <c r="B10" s="232">
        <v>956</v>
      </c>
      <c r="C10" s="174" t="s">
        <v>43</v>
      </c>
      <c r="D10" s="174" t="s">
        <v>46</v>
      </c>
      <c r="E10" s="174" t="s">
        <v>178</v>
      </c>
      <c r="F10" s="174" t="s">
        <v>45</v>
      </c>
      <c r="G10" s="216">
        <f aca="true" t="shared" si="0" ref="G10:I11">G11</f>
        <v>786927.1</v>
      </c>
      <c r="H10" s="216">
        <f t="shared" si="0"/>
        <v>699169</v>
      </c>
      <c r="I10" s="216">
        <f t="shared" si="0"/>
        <v>699169</v>
      </c>
    </row>
    <row r="11" spans="1:9" ht="52.5">
      <c r="A11" s="169" t="s">
        <v>319</v>
      </c>
      <c r="B11" s="230">
        <v>956</v>
      </c>
      <c r="C11" s="170" t="s">
        <v>43</v>
      </c>
      <c r="D11" s="170" t="s">
        <v>46</v>
      </c>
      <c r="E11" s="170" t="s">
        <v>178</v>
      </c>
      <c r="F11" s="170" t="s">
        <v>253</v>
      </c>
      <c r="G11" s="217">
        <f t="shared" si="0"/>
        <v>786927.1</v>
      </c>
      <c r="H11" s="217">
        <f t="shared" si="0"/>
        <v>699169</v>
      </c>
      <c r="I11" s="217">
        <f t="shared" si="0"/>
        <v>699169</v>
      </c>
    </row>
    <row r="12" spans="1:9" ht="26.25">
      <c r="A12" s="169" t="s">
        <v>302</v>
      </c>
      <c r="B12" s="231">
        <v>956</v>
      </c>
      <c r="C12" s="170" t="s">
        <v>43</v>
      </c>
      <c r="D12" s="170" t="s">
        <v>46</v>
      </c>
      <c r="E12" s="170" t="s">
        <v>178</v>
      </c>
      <c r="F12" s="170" t="s">
        <v>257</v>
      </c>
      <c r="G12" s="217">
        <f>G13+G14+G15</f>
        <v>786927.1</v>
      </c>
      <c r="H12" s="217">
        <f>H13+H14+H15</f>
        <v>699169</v>
      </c>
      <c r="I12" s="217">
        <f>I13+I14+I15</f>
        <v>699169</v>
      </c>
    </row>
    <row r="13" spans="1:9" ht="13.5">
      <c r="A13" s="169" t="s">
        <v>303</v>
      </c>
      <c r="B13" s="229">
        <v>956</v>
      </c>
      <c r="C13" s="170" t="s">
        <v>43</v>
      </c>
      <c r="D13" s="170" t="s">
        <v>46</v>
      </c>
      <c r="E13" s="170" t="s">
        <v>160</v>
      </c>
      <c r="F13" s="181">
        <v>121</v>
      </c>
      <c r="G13" s="217">
        <v>536996</v>
      </c>
      <c r="H13" s="217">
        <v>536996</v>
      </c>
      <c r="I13" s="217">
        <v>536996</v>
      </c>
    </row>
    <row r="14" spans="1:9" ht="26.25">
      <c r="A14" s="169" t="s">
        <v>234</v>
      </c>
      <c r="B14" s="140">
        <v>956</v>
      </c>
      <c r="C14" s="170" t="s">
        <v>43</v>
      </c>
      <c r="D14" s="170" t="s">
        <v>46</v>
      </c>
      <c r="E14" s="170" t="s">
        <v>235</v>
      </c>
      <c r="F14" s="181">
        <v>122</v>
      </c>
      <c r="G14" s="217">
        <v>87758.1</v>
      </c>
      <c r="H14" s="217"/>
      <c r="I14" s="217"/>
    </row>
    <row r="15" spans="1:9" ht="39">
      <c r="A15" s="169" t="s">
        <v>304</v>
      </c>
      <c r="B15" s="229">
        <v>956</v>
      </c>
      <c r="C15" s="170" t="s">
        <v>43</v>
      </c>
      <c r="D15" s="170" t="s">
        <v>46</v>
      </c>
      <c r="E15" s="170" t="s">
        <v>161</v>
      </c>
      <c r="F15" s="181">
        <v>129</v>
      </c>
      <c r="G15" s="217">
        <v>162173</v>
      </c>
      <c r="H15" s="217">
        <v>162173</v>
      </c>
      <c r="I15" s="217">
        <v>162173</v>
      </c>
    </row>
    <row r="16" spans="1:9" ht="54.75">
      <c r="A16" s="50" t="s">
        <v>63</v>
      </c>
      <c r="B16" s="122">
        <v>956</v>
      </c>
      <c r="C16" s="44" t="s">
        <v>43</v>
      </c>
      <c r="D16" s="44" t="s">
        <v>47</v>
      </c>
      <c r="E16" s="44" t="s">
        <v>178</v>
      </c>
      <c r="F16" s="44" t="s">
        <v>45</v>
      </c>
      <c r="G16" s="45">
        <f>G17+G23</f>
        <v>5091137.3100000005</v>
      </c>
      <c r="H16" s="45">
        <f>H17+H23</f>
        <v>2956763.6</v>
      </c>
      <c r="I16" s="45">
        <f>I17+I23</f>
        <v>3020518.2</v>
      </c>
    </row>
    <row r="17" spans="1:9" ht="52.5">
      <c r="A17" s="46" t="s">
        <v>301</v>
      </c>
      <c r="B17" s="233">
        <v>956</v>
      </c>
      <c r="C17" s="47" t="s">
        <v>43</v>
      </c>
      <c r="D17" s="47" t="s">
        <v>47</v>
      </c>
      <c r="E17" s="47" t="s">
        <v>178</v>
      </c>
      <c r="F17" s="47" t="s">
        <v>253</v>
      </c>
      <c r="G17" s="49">
        <f>G18</f>
        <v>3555242.2800000003</v>
      </c>
      <c r="H17" s="49">
        <f>H18</f>
        <v>2552663.6</v>
      </c>
      <c r="I17" s="49">
        <f>I18</f>
        <v>2604718.2</v>
      </c>
    </row>
    <row r="18" spans="1:9" ht="26.25">
      <c r="A18" s="169" t="s">
        <v>302</v>
      </c>
      <c r="B18" s="121">
        <v>956</v>
      </c>
      <c r="C18" s="47" t="s">
        <v>43</v>
      </c>
      <c r="D18" s="47" t="s">
        <v>47</v>
      </c>
      <c r="E18" s="47" t="s">
        <v>162</v>
      </c>
      <c r="F18" s="47" t="s">
        <v>257</v>
      </c>
      <c r="G18" s="49">
        <f>SUM(G19:G21)</f>
        <v>3555242.2800000003</v>
      </c>
      <c r="H18" s="49">
        <f>SUM(H19:H21)</f>
        <v>2552663.6</v>
      </c>
      <c r="I18" s="49">
        <f>SUM(I19:I21)</f>
        <v>2604718.2</v>
      </c>
    </row>
    <row r="19" spans="1:9" ht="13.5">
      <c r="A19" s="169" t="s">
        <v>303</v>
      </c>
      <c r="B19" s="122">
        <v>956</v>
      </c>
      <c r="C19" s="47" t="s">
        <v>43</v>
      </c>
      <c r="D19" s="47" t="s">
        <v>47</v>
      </c>
      <c r="E19" s="47" t="s">
        <v>163</v>
      </c>
      <c r="F19" s="48">
        <v>121</v>
      </c>
      <c r="G19" s="49">
        <v>2686012.56</v>
      </c>
      <c r="H19" s="49">
        <v>1863568.6</v>
      </c>
      <c r="I19" s="49">
        <v>1903549.2</v>
      </c>
    </row>
    <row r="20" spans="1:9" ht="26.25">
      <c r="A20" s="169" t="s">
        <v>234</v>
      </c>
      <c r="B20" s="121">
        <v>956</v>
      </c>
      <c r="C20" s="47" t="s">
        <v>43</v>
      </c>
      <c r="D20" s="47" t="s">
        <v>47</v>
      </c>
      <c r="E20" s="47" t="s">
        <v>164</v>
      </c>
      <c r="F20" s="48">
        <v>122</v>
      </c>
      <c r="G20" s="49">
        <v>58053.93</v>
      </c>
      <c r="H20" s="49">
        <v>0</v>
      </c>
      <c r="I20" s="49">
        <v>0</v>
      </c>
    </row>
    <row r="21" spans="1:9" ht="39">
      <c r="A21" s="169" t="s">
        <v>304</v>
      </c>
      <c r="B21" s="122">
        <v>956</v>
      </c>
      <c r="C21" s="47" t="s">
        <v>43</v>
      </c>
      <c r="D21" s="47" t="s">
        <v>47</v>
      </c>
      <c r="E21" s="47" t="s">
        <v>165</v>
      </c>
      <c r="F21" s="48">
        <v>129</v>
      </c>
      <c r="G21" s="49">
        <v>811175.79</v>
      </c>
      <c r="H21" s="49">
        <v>689095</v>
      </c>
      <c r="I21" s="49">
        <v>701169</v>
      </c>
    </row>
    <row r="22" spans="1:9" ht="26.25">
      <c r="A22" s="218" t="s">
        <v>267</v>
      </c>
      <c r="B22" s="118">
        <v>956</v>
      </c>
      <c r="C22" s="44" t="s">
        <v>43</v>
      </c>
      <c r="D22" s="44" t="s">
        <v>47</v>
      </c>
      <c r="E22" s="44" t="s">
        <v>178</v>
      </c>
      <c r="F22" s="124">
        <v>200</v>
      </c>
      <c r="G22" s="45">
        <f>G23</f>
        <v>1535895.03</v>
      </c>
      <c r="H22" s="45">
        <f>H23</f>
        <v>404100</v>
      </c>
      <c r="I22" s="45">
        <f>I23</f>
        <v>415800</v>
      </c>
    </row>
    <row r="23" spans="1:9" ht="26.25">
      <c r="A23" s="46" t="s">
        <v>305</v>
      </c>
      <c r="B23" s="121">
        <v>956</v>
      </c>
      <c r="C23" s="47" t="s">
        <v>43</v>
      </c>
      <c r="D23" s="47" t="s">
        <v>47</v>
      </c>
      <c r="E23" s="47" t="s">
        <v>166</v>
      </c>
      <c r="F23" s="47" t="s">
        <v>262</v>
      </c>
      <c r="G23" s="49">
        <f>G24+G25+G26+G27+G28+G29+G30+G31</f>
        <v>1535895.03</v>
      </c>
      <c r="H23" s="49">
        <f>H24+H25+H26+H27+H28+H29+H30+H31</f>
        <v>404100</v>
      </c>
      <c r="I23" s="49">
        <f>I24+I25+I26+I27+I28+I29+I30+I31</f>
        <v>415800</v>
      </c>
    </row>
    <row r="24" spans="1:9" ht="13.5">
      <c r="A24" s="169" t="s">
        <v>306</v>
      </c>
      <c r="B24" s="121">
        <v>956</v>
      </c>
      <c r="C24" s="47" t="s">
        <v>43</v>
      </c>
      <c r="D24" s="47" t="s">
        <v>47</v>
      </c>
      <c r="E24" s="201" t="s">
        <v>154</v>
      </c>
      <c r="F24" s="181">
        <v>244</v>
      </c>
      <c r="G24" s="220">
        <v>15200</v>
      </c>
      <c r="H24" s="220">
        <v>15200</v>
      </c>
      <c r="I24" s="220">
        <v>15200</v>
      </c>
    </row>
    <row r="25" spans="1:9" ht="13.5">
      <c r="A25" s="169" t="s">
        <v>307</v>
      </c>
      <c r="B25" s="121">
        <v>956</v>
      </c>
      <c r="C25" s="47" t="s">
        <v>43</v>
      </c>
      <c r="D25" s="47" t="s">
        <v>47</v>
      </c>
      <c r="E25" s="201" t="s">
        <v>314</v>
      </c>
      <c r="F25" s="181">
        <v>244</v>
      </c>
      <c r="G25" s="220">
        <v>0</v>
      </c>
      <c r="H25" s="220">
        <v>0</v>
      </c>
      <c r="I25" s="220">
        <v>0</v>
      </c>
    </row>
    <row r="26" spans="1:9" ht="13.5">
      <c r="A26" s="169" t="s">
        <v>308</v>
      </c>
      <c r="B26" s="121">
        <v>956</v>
      </c>
      <c r="C26" s="47" t="s">
        <v>43</v>
      </c>
      <c r="D26" s="47" t="s">
        <v>47</v>
      </c>
      <c r="E26" s="201" t="s">
        <v>155</v>
      </c>
      <c r="F26" s="181">
        <v>244</v>
      </c>
      <c r="G26" s="220">
        <v>268287.41</v>
      </c>
      <c r="H26" s="220">
        <v>228900</v>
      </c>
      <c r="I26" s="220">
        <v>240600</v>
      </c>
    </row>
    <row r="27" spans="1:9" ht="26.25">
      <c r="A27" s="169" t="s">
        <v>309</v>
      </c>
      <c r="B27" s="121">
        <v>956</v>
      </c>
      <c r="C27" s="47" t="s">
        <v>43</v>
      </c>
      <c r="D27" s="47" t="s">
        <v>47</v>
      </c>
      <c r="E27" s="201" t="s">
        <v>168</v>
      </c>
      <c r="F27" s="181">
        <v>244</v>
      </c>
      <c r="G27" s="220">
        <v>64637.28</v>
      </c>
      <c r="H27" s="220">
        <v>0</v>
      </c>
      <c r="I27" s="220">
        <v>0</v>
      </c>
    </row>
    <row r="28" spans="1:9" ht="13.5">
      <c r="A28" s="219" t="s">
        <v>311</v>
      </c>
      <c r="B28" s="121">
        <v>956</v>
      </c>
      <c r="C28" s="47" t="s">
        <v>43</v>
      </c>
      <c r="D28" s="47" t="s">
        <v>47</v>
      </c>
      <c r="E28" s="201" t="s">
        <v>167</v>
      </c>
      <c r="F28" s="181">
        <v>244</v>
      </c>
      <c r="G28" s="220">
        <v>25000</v>
      </c>
      <c r="H28" s="220">
        <v>25000</v>
      </c>
      <c r="I28" s="220">
        <v>25000</v>
      </c>
    </row>
    <row r="29" spans="1:9" ht="13.5">
      <c r="A29" s="219" t="s">
        <v>312</v>
      </c>
      <c r="B29" s="121">
        <v>956</v>
      </c>
      <c r="C29" s="47" t="s">
        <v>43</v>
      </c>
      <c r="D29" s="47" t="s">
        <v>47</v>
      </c>
      <c r="E29" s="201" t="s">
        <v>169</v>
      </c>
      <c r="F29" s="170" t="s">
        <v>240</v>
      </c>
      <c r="G29" s="220">
        <v>81000</v>
      </c>
      <c r="H29" s="220">
        <v>81000</v>
      </c>
      <c r="I29" s="220">
        <v>81000</v>
      </c>
    </row>
    <row r="30" spans="1:9" ht="26.25">
      <c r="A30" s="169" t="s">
        <v>310</v>
      </c>
      <c r="B30" s="121">
        <v>956</v>
      </c>
      <c r="C30" s="47" t="s">
        <v>43</v>
      </c>
      <c r="D30" s="47" t="s">
        <v>47</v>
      </c>
      <c r="E30" s="201" t="s">
        <v>213</v>
      </c>
      <c r="F30" s="181">
        <v>244</v>
      </c>
      <c r="G30" s="221">
        <v>830000</v>
      </c>
      <c r="H30" s="222">
        <v>0</v>
      </c>
      <c r="I30" s="222">
        <v>0</v>
      </c>
    </row>
    <row r="31" spans="1:9" ht="26.25">
      <c r="A31" s="169" t="s">
        <v>313</v>
      </c>
      <c r="B31" s="121">
        <v>956</v>
      </c>
      <c r="C31" s="47" t="s">
        <v>43</v>
      </c>
      <c r="D31" s="47" t="s">
        <v>47</v>
      </c>
      <c r="E31" s="201" t="s">
        <v>171</v>
      </c>
      <c r="F31" s="181">
        <v>244</v>
      </c>
      <c r="G31" s="221">
        <v>251770.34</v>
      </c>
      <c r="H31" s="221">
        <v>54000</v>
      </c>
      <c r="I31" s="221">
        <v>54000</v>
      </c>
    </row>
    <row r="32" spans="1:9" ht="13.5">
      <c r="A32" s="50" t="s">
        <v>298</v>
      </c>
      <c r="B32" s="122">
        <v>956</v>
      </c>
      <c r="C32" s="44" t="s">
        <v>43</v>
      </c>
      <c r="D32" s="44" t="s">
        <v>47</v>
      </c>
      <c r="E32" s="44" t="s">
        <v>178</v>
      </c>
      <c r="F32" s="124">
        <v>800</v>
      </c>
      <c r="G32" s="52">
        <f>G33</f>
        <v>31650.62</v>
      </c>
      <c r="H32" s="52">
        <f>H33</f>
        <v>10255</v>
      </c>
      <c r="I32" s="52">
        <f>I33</f>
        <v>10255</v>
      </c>
    </row>
    <row r="33" spans="1:9" ht="13.5">
      <c r="A33" s="46" t="s">
        <v>315</v>
      </c>
      <c r="B33" s="121">
        <v>956</v>
      </c>
      <c r="C33" s="47" t="s">
        <v>43</v>
      </c>
      <c r="D33" s="47" t="s">
        <v>47</v>
      </c>
      <c r="E33" s="47" t="s">
        <v>178</v>
      </c>
      <c r="F33" s="47" t="s">
        <v>316</v>
      </c>
      <c r="G33" s="49">
        <f>SUM(G34:G35)</f>
        <v>31650.62</v>
      </c>
      <c r="H33" s="49">
        <f>SUM(H34:H35)</f>
        <v>10255</v>
      </c>
      <c r="I33" s="49">
        <f>SUM(I34:I35)</f>
        <v>10255</v>
      </c>
    </row>
    <row r="34" spans="1:9" ht="13.5">
      <c r="A34" s="169" t="s">
        <v>317</v>
      </c>
      <c r="B34" s="121">
        <v>956</v>
      </c>
      <c r="C34" s="47" t="s">
        <v>43</v>
      </c>
      <c r="D34" s="47" t="s">
        <v>47</v>
      </c>
      <c r="E34" s="47" t="s">
        <v>170</v>
      </c>
      <c r="F34" s="48">
        <v>852</v>
      </c>
      <c r="G34" s="49">
        <v>29487</v>
      </c>
      <c r="H34" s="49">
        <v>9255</v>
      </c>
      <c r="I34" s="49">
        <v>9255</v>
      </c>
    </row>
    <row r="35" spans="1:9" ht="13.5">
      <c r="A35" s="169" t="s">
        <v>177</v>
      </c>
      <c r="B35" s="121">
        <v>956</v>
      </c>
      <c r="C35" s="47" t="s">
        <v>43</v>
      </c>
      <c r="D35" s="47" t="s">
        <v>47</v>
      </c>
      <c r="E35" s="47" t="s">
        <v>170</v>
      </c>
      <c r="F35" s="48">
        <v>853</v>
      </c>
      <c r="G35" s="49">
        <v>2163.62</v>
      </c>
      <c r="H35" s="49">
        <v>1000</v>
      </c>
      <c r="I35" s="49">
        <v>1000</v>
      </c>
    </row>
    <row r="36" spans="1:9" ht="13.5">
      <c r="A36" s="50" t="s">
        <v>65</v>
      </c>
      <c r="B36" s="118">
        <v>956</v>
      </c>
      <c r="C36" s="44" t="s">
        <v>43</v>
      </c>
      <c r="D36" s="44">
        <v>11</v>
      </c>
      <c r="E36" s="44" t="s">
        <v>178</v>
      </c>
      <c r="F36" s="44" t="s">
        <v>45</v>
      </c>
      <c r="G36" s="45">
        <v>15000</v>
      </c>
      <c r="H36" s="45">
        <v>15000</v>
      </c>
      <c r="I36" s="45">
        <v>15000</v>
      </c>
    </row>
    <row r="37" spans="1:9" ht="12.75">
      <c r="A37" s="267" t="s">
        <v>298</v>
      </c>
      <c r="B37" s="271">
        <v>956</v>
      </c>
      <c r="C37" s="268" t="s">
        <v>43</v>
      </c>
      <c r="D37" s="268">
        <v>11</v>
      </c>
      <c r="E37" s="268" t="s">
        <v>178</v>
      </c>
      <c r="F37" s="269">
        <v>800</v>
      </c>
      <c r="G37" s="270">
        <v>15000</v>
      </c>
      <c r="H37" s="270">
        <v>15000</v>
      </c>
      <c r="I37" s="270">
        <v>15000</v>
      </c>
    </row>
    <row r="38" spans="1:9" ht="12.75">
      <c r="A38" s="267"/>
      <c r="B38" s="274"/>
      <c r="C38" s="268"/>
      <c r="D38" s="268"/>
      <c r="E38" s="268"/>
      <c r="F38" s="269"/>
      <c r="G38" s="270"/>
      <c r="H38" s="270"/>
      <c r="I38" s="270"/>
    </row>
    <row r="39" spans="1:9" ht="13.5">
      <c r="A39" s="46" t="s">
        <v>299</v>
      </c>
      <c r="B39" s="122">
        <v>956</v>
      </c>
      <c r="C39" s="47" t="s">
        <v>43</v>
      </c>
      <c r="D39" s="47">
        <v>11</v>
      </c>
      <c r="E39" s="47" t="s">
        <v>300</v>
      </c>
      <c r="F39" s="48">
        <v>870</v>
      </c>
      <c r="G39" s="49">
        <v>15000</v>
      </c>
      <c r="H39" s="49">
        <v>15000</v>
      </c>
      <c r="I39" s="49">
        <v>15000</v>
      </c>
    </row>
    <row r="40" spans="1:9" ht="13.5">
      <c r="A40" s="176" t="s">
        <v>91</v>
      </c>
      <c r="B40" s="121">
        <v>956</v>
      </c>
      <c r="C40" s="177" t="s">
        <v>43</v>
      </c>
      <c r="D40" s="177">
        <v>13</v>
      </c>
      <c r="E40" s="177" t="s">
        <v>178</v>
      </c>
      <c r="F40" s="177" t="s">
        <v>45</v>
      </c>
      <c r="G40" s="178">
        <f>SUM(G41:G44)</f>
        <v>611711</v>
      </c>
      <c r="H40" s="179">
        <v>700</v>
      </c>
      <c r="I40" s="179">
        <v>700</v>
      </c>
    </row>
    <row r="41" spans="1:9" ht="26.25">
      <c r="A41" s="169" t="s">
        <v>241</v>
      </c>
      <c r="B41" s="229">
        <v>956</v>
      </c>
      <c r="C41" s="170" t="s">
        <v>43</v>
      </c>
      <c r="D41" s="170" t="s">
        <v>239</v>
      </c>
      <c r="E41" s="170" t="s">
        <v>169</v>
      </c>
      <c r="F41" s="170" t="s">
        <v>240</v>
      </c>
      <c r="G41" s="180">
        <v>510000.8</v>
      </c>
      <c r="H41" s="179"/>
      <c r="I41" s="179"/>
    </row>
    <row r="42" spans="1:9" ht="39">
      <c r="A42" s="169" t="s">
        <v>243</v>
      </c>
      <c r="B42" s="121">
        <v>956</v>
      </c>
      <c r="C42" s="170" t="s">
        <v>43</v>
      </c>
      <c r="D42" s="170">
        <v>13</v>
      </c>
      <c r="E42" s="170" t="s">
        <v>242</v>
      </c>
      <c r="F42" s="181">
        <v>244</v>
      </c>
      <c r="G42" s="180">
        <v>700</v>
      </c>
      <c r="H42" s="182">
        <v>700</v>
      </c>
      <c r="I42" s="182">
        <v>700</v>
      </c>
    </row>
    <row r="43" spans="1:9" ht="66">
      <c r="A43" s="169" t="s">
        <v>244</v>
      </c>
      <c r="B43" s="229">
        <v>956</v>
      </c>
      <c r="C43" s="170" t="s">
        <v>43</v>
      </c>
      <c r="D43" s="170" t="s">
        <v>239</v>
      </c>
      <c r="E43" s="170" t="s">
        <v>245</v>
      </c>
      <c r="F43" s="181">
        <v>244</v>
      </c>
      <c r="G43" s="180">
        <v>100000</v>
      </c>
      <c r="H43" s="182"/>
      <c r="I43" s="182"/>
    </row>
    <row r="44" spans="1:9" ht="53.25" thickBot="1">
      <c r="A44" s="183" t="s">
        <v>265</v>
      </c>
      <c r="B44" s="121">
        <v>956</v>
      </c>
      <c r="C44" s="184" t="s">
        <v>43</v>
      </c>
      <c r="D44" s="184" t="s">
        <v>239</v>
      </c>
      <c r="E44" s="184" t="s">
        <v>245</v>
      </c>
      <c r="F44" s="185">
        <v>244</v>
      </c>
      <c r="G44" s="186">
        <v>1010.2</v>
      </c>
      <c r="H44" s="187"/>
      <c r="I44" s="187"/>
    </row>
    <row r="45" spans="1:9" ht="15.75" thickBot="1">
      <c r="A45" s="172" t="s">
        <v>207</v>
      </c>
      <c r="B45" s="229">
        <v>956</v>
      </c>
      <c r="C45" s="173" t="s">
        <v>46</v>
      </c>
      <c r="D45" s="173" t="s">
        <v>44</v>
      </c>
      <c r="E45" s="173" t="s">
        <v>178</v>
      </c>
      <c r="F45" s="173" t="s">
        <v>45</v>
      </c>
      <c r="G45" s="157">
        <f>G47+G51</f>
        <v>77800</v>
      </c>
      <c r="H45" s="157">
        <f>H47+H51</f>
        <v>78600</v>
      </c>
      <c r="I45" s="158">
        <f>I47+I51</f>
        <v>81700</v>
      </c>
    </row>
    <row r="46" spans="1:9" ht="13.5">
      <c r="A46" s="175" t="s">
        <v>67</v>
      </c>
      <c r="B46" s="121">
        <v>956</v>
      </c>
      <c r="C46" s="174" t="s">
        <v>46</v>
      </c>
      <c r="D46" s="174" t="s">
        <v>48</v>
      </c>
      <c r="E46" s="174" t="s">
        <v>178</v>
      </c>
      <c r="F46" s="174" t="s">
        <v>45</v>
      </c>
      <c r="G46" s="171">
        <f>G47+G51</f>
        <v>77800</v>
      </c>
      <c r="H46" s="171">
        <f>H47+H51</f>
        <v>78600</v>
      </c>
      <c r="I46" s="171">
        <f>I47+I51</f>
        <v>81700</v>
      </c>
    </row>
    <row r="47" spans="1:9" ht="78.75">
      <c r="A47" s="46" t="s">
        <v>256</v>
      </c>
      <c r="B47" s="122">
        <v>956</v>
      </c>
      <c r="C47" s="47" t="s">
        <v>46</v>
      </c>
      <c r="D47" s="47" t="s">
        <v>48</v>
      </c>
      <c r="E47" s="47" t="s">
        <v>184</v>
      </c>
      <c r="F47" s="47" t="s">
        <v>253</v>
      </c>
      <c r="G47" s="49">
        <f>G49+G50</f>
        <v>75700</v>
      </c>
      <c r="H47" s="49">
        <f>H49+H50</f>
        <v>76500</v>
      </c>
      <c r="I47" s="49">
        <f>I49+I50</f>
        <v>79600</v>
      </c>
    </row>
    <row r="48" spans="1:9" ht="39">
      <c r="A48" s="46" t="s">
        <v>258</v>
      </c>
      <c r="B48" s="121">
        <v>956</v>
      </c>
      <c r="C48" s="47" t="s">
        <v>46</v>
      </c>
      <c r="D48" s="47" t="s">
        <v>48</v>
      </c>
      <c r="E48" s="47" t="s">
        <v>184</v>
      </c>
      <c r="F48" s="47" t="s">
        <v>257</v>
      </c>
      <c r="G48" s="49">
        <f>G49+G50</f>
        <v>75700</v>
      </c>
      <c r="H48" s="49">
        <f>H49+H50</f>
        <v>76500</v>
      </c>
      <c r="I48" s="49">
        <f>I49+I50</f>
        <v>79600</v>
      </c>
    </row>
    <row r="49" spans="1:9" ht="39">
      <c r="A49" s="46" t="s">
        <v>254</v>
      </c>
      <c r="B49" s="223">
        <v>956</v>
      </c>
      <c r="C49" s="47" t="s">
        <v>46</v>
      </c>
      <c r="D49" s="47" t="s">
        <v>48</v>
      </c>
      <c r="E49" s="47" t="s">
        <v>184</v>
      </c>
      <c r="F49" s="48">
        <v>121</v>
      </c>
      <c r="G49" s="49">
        <v>58141.32</v>
      </c>
      <c r="H49" s="49">
        <v>58755.76</v>
      </c>
      <c r="I49" s="49">
        <v>61136.71</v>
      </c>
    </row>
    <row r="50" spans="1:9" ht="66">
      <c r="A50" s="46" t="s">
        <v>255</v>
      </c>
      <c r="B50" s="121">
        <v>956</v>
      </c>
      <c r="C50" s="47" t="s">
        <v>46</v>
      </c>
      <c r="D50" s="47" t="s">
        <v>48</v>
      </c>
      <c r="E50" s="47" t="s">
        <v>184</v>
      </c>
      <c r="F50" s="48">
        <v>129</v>
      </c>
      <c r="G50" s="49">
        <v>17558.68</v>
      </c>
      <c r="H50" s="49">
        <v>17744.24</v>
      </c>
      <c r="I50" s="49">
        <v>18463.29</v>
      </c>
    </row>
    <row r="51" spans="1:9" ht="52.5">
      <c r="A51" s="46" t="s">
        <v>259</v>
      </c>
      <c r="B51" s="122">
        <v>956</v>
      </c>
      <c r="C51" s="47" t="s">
        <v>46</v>
      </c>
      <c r="D51" s="47" t="s">
        <v>48</v>
      </c>
      <c r="E51" s="47" t="s">
        <v>184</v>
      </c>
      <c r="F51" s="47" t="s">
        <v>260</v>
      </c>
      <c r="G51" s="49">
        <v>2100</v>
      </c>
      <c r="H51" s="49">
        <v>2100</v>
      </c>
      <c r="I51" s="49">
        <v>2100</v>
      </c>
    </row>
    <row r="52" spans="1:9" ht="52.5">
      <c r="A52" s="145" t="s">
        <v>263</v>
      </c>
      <c r="B52" s="121">
        <v>956</v>
      </c>
      <c r="C52" s="147" t="s">
        <v>46</v>
      </c>
      <c r="D52" s="147" t="s">
        <v>48</v>
      </c>
      <c r="E52" s="147" t="s">
        <v>184</v>
      </c>
      <c r="F52" s="147" t="s">
        <v>262</v>
      </c>
      <c r="G52" s="149">
        <v>2100</v>
      </c>
      <c r="H52" s="149">
        <v>2100</v>
      </c>
      <c r="I52" s="149">
        <v>2100</v>
      </c>
    </row>
    <row r="53" spans="1:9" ht="39.75" thickBot="1">
      <c r="A53" s="145" t="s">
        <v>264</v>
      </c>
      <c r="B53" s="122">
        <v>956</v>
      </c>
      <c r="C53" s="146" t="s">
        <v>46</v>
      </c>
      <c r="D53" s="146" t="s">
        <v>48</v>
      </c>
      <c r="E53" s="147" t="s">
        <v>184</v>
      </c>
      <c r="F53" s="148">
        <v>244</v>
      </c>
      <c r="G53" s="149">
        <v>2100</v>
      </c>
      <c r="H53" s="149">
        <v>2100</v>
      </c>
      <c r="I53" s="149">
        <v>2100</v>
      </c>
    </row>
    <row r="54" spans="1:9" ht="15.75" thickBot="1">
      <c r="A54" s="154" t="s">
        <v>156</v>
      </c>
      <c r="B54" s="224"/>
      <c r="C54" s="155" t="s">
        <v>47</v>
      </c>
      <c r="D54" s="155" t="s">
        <v>44</v>
      </c>
      <c r="E54" s="155" t="s">
        <v>178</v>
      </c>
      <c r="F54" s="155" t="s">
        <v>45</v>
      </c>
      <c r="G54" s="156">
        <f>G59+G55</f>
        <v>831597.98</v>
      </c>
      <c r="H54" s="157">
        <f>H59+H55</f>
        <v>906600</v>
      </c>
      <c r="I54" s="158">
        <f>I59+I55</f>
        <v>916700</v>
      </c>
    </row>
    <row r="55" spans="1:9" ht="13.5">
      <c r="A55" s="150" t="s">
        <v>92</v>
      </c>
      <c r="B55" s="223">
        <v>956</v>
      </c>
      <c r="C55" s="151" t="s">
        <v>47</v>
      </c>
      <c r="D55" s="151" t="s">
        <v>43</v>
      </c>
      <c r="E55" s="151" t="s">
        <v>178</v>
      </c>
      <c r="F55" s="151" t="s">
        <v>45</v>
      </c>
      <c r="G55" s="152">
        <v>46200</v>
      </c>
      <c r="H55" s="153">
        <v>44500</v>
      </c>
      <c r="I55" s="153">
        <v>44500</v>
      </c>
    </row>
    <row r="56" spans="1:9" ht="52.5">
      <c r="A56" s="46" t="s">
        <v>250</v>
      </c>
      <c r="B56" s="121">
        <v>956</v>
      </c>
      <c r="C56" s="137" t="s">
        <v>47</v>
      </c>
      <c r="D56" s="137" t="s">
        <v>43</v>
      </c>
      <c r="E56" s="137">
        <v>6130173110</v>
      </c>
      <c r="F56" s="138">
        <v>121</v>
      </c>
      <c r="G56" s="142">
        <v>32516.16</v>
      </c>
      <c r="H56" s="144">
        <v>32516.16</v>
      </c>
      <c r="I56" s="144">
        <v>32516.16</v>
      </c>
    </row>
    <row r="57" spans="1:9" ht="66">
      <c r="A57" s="46" t="s">
        <v>251</v>
      </c>
      <c r="B57" s="122">
        <v>956</v>
      </c>
      <c r="C57" s="137" t="s">
        <v>47</v>
      </c>
      <c r="D57" s="137" t="s">
        <v>43</v>
      </c>
      <c r="E57" s="137" t="s">
        <v>172</v>
      </c>
      <c r="F57" s="138">
        <v>129</v>
      </c>
      <c r="G57" s="142">
        <v>9819.88</v>
      </c>
      <c r="H57" s="144">
        <v>9819.88</v>
      </c>
      <c r="I57" s="144">
        <v>9819.88</v>
      </c>
    </row>
    <row r="58" spans="1:9" ht="39">
      <c r="A58" s="46" t="s">
        <v>252</v>
      </c>
      <c r="B58" s="121">
        <v>956</v>
      </c>
      <c r="C58" s="137" t="s">
        <v>47</v>
      </c>
      <c r="D58" s="137" t="s">
        <v>43</v>
      </c>
      <c r="E58" s="143" t="s">
        <v>249</v>
      </c>
      <c r="F58" s="138">
        <v>244</v>
      </c>
      <c r="G58" s="142">
        <v>3863.96</v>
      </c>
      <c r="H58" s="144">
        <v>2163.96</v>
      </c>
      <c r="I58" s="144">
        <v>2163.96</v>
      </c>
    </row>
    <row r="59" spans="1:9" ht="13.5">
      <c r="A59" s="50" t="s">
        <v>248</v>
      </c>
      <c r="B59" s="223">
        <v>956</v>
      </c>
      <c r="C59" s="44" t="s">
        <v>47</v>
      </c>
      <c r="D59" s="44" t="s">
        <v>78</v>
      </c>
      <c r="E59" s="44" t="s">
        <v>178</v>
      </c>
      <c r="F59" s="44" t="s">
        <v>45</v>
      </c>
      <c r="G59" s="141">
        <f>G60+G61</f>
        <v>785397.98</v>
      </c>
      <c r="H59" s="45">
        <f>H60+H61</f>
        <v>862100</v>
      </c>
      <c r="I59" s="45">
        <f>I60+I61</f>
        <v>872200</v>
      </c>
    </row>
    <row r="60" spans="1:9" ht="92.25">
      <c r="A60" s="46" t="s">
        <v>247</v>
      </c>
      <c r="B60" s="121">
        <v>956</v>
      </c>
      <c r="C60" s="137" t="s">
        <v>47</v>
      </c>
      <c r="D60" s="137" t="s">
        <v>78</v>
      </c>
      <c r="E60" s="137">
        <v>5222247005</v>
      </c>
      <c r="F60" s="138">
        <v>244</v>
      </c>
      <c r="G60" s="142">
        <v>290000</v>
      </c>
      <c r="H60" s="139">
        <v>754100</v>
      </c>
      <c r="I60" s="139">
        <v>764200</v>
      </c>
    </row>
    <row r="61" spans="1:9" ht="93" thickBot="1">
      <c r="A61" s="145" t="s">
        <v>271</v>
      </c>
      <c r="B61" s="122">
        <v>956</v>
      </c>
      <c r="C61" s="159" t="s">
        <v>47</v>
      </c>
      <c r="D61" s="159" t="s">
        <v>78</v>
      </c>
      <c r="E61" s="159">
        <v>5222247006</v>
      </c>
      <c r="F61" s="160">
        <v>244</v>
      </c>
      <c r="G61" s="161">
        <v>495397.98</v>
      </c>
      <c r="H61" s="162">
        <v>108000</v>
      </c>
      <c r="I61" s="162">
        <v>108000</v>
      </c>
    </row>
    <row r="62" spans="1:9" ht="15.75" thickBot="1">
      <c r="A62" s="154" t="s">
        <v>50</v>
      </c>
      <c r="B62" s="121">
        <v>956</v>
      </c>
      <c r="C62" s="155" t="s">
        <v>51</v>
      </c>
      <c r="D62" s="155" t="s">
        <v>44</v>
      </c>
      <c r="E62" s="155" t="s">
        <v>178</v>
      </c>
      <c r="F62" s="155" t="s">
        <v>45</v>
      </c>
      <c r="G62" s="167">
        <f>G63+G69</f>
        <v>1944021.05</v>
      </c>
      <c r="H62" s="167">
        <v>200000</v>
      </c>
      <c r="I62" s="168">
        <v>200000</v>
      </c>
    </row>
    <row r="63" spans="1:9" ht="13.5">
      <c r="A63" s="150" t="s">
        <v>197</v>
      </c>
      <c r="B63" s="273">
        <v>956</v>
      </c>
      <c r="C63" s="151" t="s">
        <v>51</v>
      </c>
      <c r="D63" s="151" t="s">
        <v>46</v>
      </c>
      <c r="E63" s="151" t="s">
        <v>178</v>
      </c>
      <c r="F63" s="151" t="s">
        <v>45</v>
      </c>
      <c r="G63" s="214">
        <f>G64</f>
        <v>1683021.05</v>
      </c>
      <c r="H63" s="214">
        <v>200000</v>
      </c>
      <c r="I63" s="214">
        <v>200000</v>
      </c>
    </row>
    <row r="64" spans="1:9" ht="27">
      <c r="A64" s="150" t="s">
        <v>267</v>
      </c>
      <c r="B64" s="274"/>
      <c r="C64" s="151" t="s">
        <v>51</v>
      </c>
      <c r="D64" s="151" t="s">
        <v>46</v>
      </c>
      <c r="E64" s="151" t="s">
        <v>178</v>
      </c>
      <c r="F64" s="151" t="s">
        <v>260</v>
      </c>
      <c r="G64" s="214">
        <f>G65</f>
        <v>1683021.05</v>
      </c>
      <c r="H64" s="215">
        <v>0</v>
      </c>
      <c r="I64" s="215">
        <v>0</v>
      </c>
    </row>
    <row r="65" spans="1:9" ht="27">
      <c r="A65" s="188" t="s">
        <v>261</v>
      </c>
      <c r="B65" s="122">
        <v>956</v>
      </c>
      <c r="C65" s="164" t="s">
        <v>51</v>
      </c>
      <c r="D65" s="164" t="s">
        <v>46</v>
      </c>
      <c r="E65" s="164" t="s">
        <v>178</v>
      </c>
      <c r="F65" s="164" t="s">
        <v>262</v>
      </c>
      <c r="G65" s="166">
        <f>G66+G67+G68</f>
        <v>1683021.05</v>
      </c>
      <c r="H65" s="192">
        <v>0</v>
      </c>
      <c r="I65" s="192">
        <v>0</v>
      </c>
    </row>
    <row r="66" spans="1:9" ht="144.75">
      <c r="A66" s="46" t="s">
        <v>266</v>
      </c>
      <c r="B66" s="121">
        <v>956</v>
      </c>
      <c r="C66" s="137" t="s">
        <v>51</v>
      </c>
      <c r="D66" s="137" t="s">
        <v>46</v>
      </c>
      <c r="E66" s="137" t="s">
        <v>246</v>
      </c>
      <c r="F66" s="138">
        <v>243</v>
      </c>
      <c r="G66" s="189">
        <v>1484000</v>
      </c>
      <c r="H66" s="192">
        <v>0</v>
      </c>
      <c r="I66" s="192">
        <v>0</v>
      </c>
    </row>
    <row r="67" spans="1:9" ht="158.25">
      <c r="A67" s="46" t="s">
        <v>268</v>
      </c>
      <c r="B67" s="223">
        <v>956</v>
      </c>
      <c r="C67" s="137" t="s">
        <v>51</v>
      </c>
      <c r="D67" s="137" t="s">
        <v>46</v>
      </c>
      <c r="E67" s="137" t="s">
        <v>246</v>
      </c>
      <c r="F67" s="138">
        <v>243</v>
      </c>
      <c r="G67" s="189">
        <v>14990</v>
      </c>
      <c r="H67" s="192">
        <v>0</v>
      </c>
      <c r="I67" s="192">
        <v>0</v>
      </c>
    </row>
    <row r="68" spans="1:9" ht="144.75">
      <c r="A68" s="46" t="s">
        <v>270</v>
      </c>
      <c r="B68" s="121">
        <v>956</v>
      </c>
      <c r="C68" s="137" t="s">
        <v>51</v>
      </c>
      <c r="D68" s="137" t="s">
        <v>46</v>
      </c>
      <c r="E68" s="137" t="s">
        <v>183</v>
      </c>
      <c r="F68" s="138">
        <v>244</v>
      </c>
      <c r="G68" s="189">
        <v>184031.05</v>
      </c>
      <c r="H68" s="190">
        <v>200000</v>
      </c>
      <c r="I68" s="190">
        <v>200000</v>
      </c>
    </row>
    <row r="69" spans="1:9" ht="13.5">
      <c r="A69" s="50" t="s">
        <v>52</v>
      </c>
      <c r="B69" s="229">
        <v>956</v>
      </c>
      <c r="C69" s="44" t="s">
        <v>51</v>
      </c>
      <c r="D69" s="44" t="s">
        <v>48</v>
      </c>
      <c r="E69" s="47" t="s">
        <v>178</v>
      </c>
      <c r="F69" s="47" t="s">
        <v>45</v>
      </c>
      <c r="G69" s="123">
        <f>G70</f>
        <v>261000</v>
      </c>
      <c r="H69" s="123">
        <v>200000</v>
      </c>
      <c r="I69" s="123">
        <v>200000</v>
      </c>
    </row>
    <row r="70" spans="1:9" ht="27">
      <c r="A70" s="188" t="s">
        <v>267</v>
      </c>
      <c r="B70" s="225"/>
      <c r="C70" s="164" t="s">
        <v>51</v>
      </c>
      <c r="D70" s="164" t="s">
        <v>48</v>
      </c>
      <c r="E70" s="164" t="s">
        <v>178</v>
      </c>
      <c r="F70" s="164" t="s">
        <v>260</v>
      </c>
      <c r="G70" s="166">
        <f>G71</f>
        <v>261000</v>
      </c>
      <c r="H70" s="191">
        <v>0</v>
      </c>
      <c r="I70" s="191">
        <v>0</v>
      </c>
    </row>
    <row r="71" spans="1:9" ht="27">
      <c r="A71" s="188" t="s">
        <v>261</v>
      </c>
      <c r="B71" s="122">
        <v>956</v>
      </c>
      <c r="C71" s="164" t="s">
        <v>51</v>
      </c>
      <c r="D71" s="164" t="s">
        <v>48</v>
      </c>
      <c r="E71" s="164" t="s">
        <v>178</v>
      </c>
      <c r="F71" s="164" t="s">
        <v>262</v>
      </c>
      <c r="G71" s="166">
        <f>G72</f>
        <v>261000</v>
      </c>
      <c r="H71" s="191">
        <v>0</v>
      </c>
      <c r="I71" s="191">
        <v>0</v>
      </c>
    </row>
    <row r="72" spans="1:9" ht="105.75" thickBot="1">
      <c r="A72" s="193" t="s">
        <v>269</v>
      </c>
      <c r="B72" s="121">
        <v>956</v>
      </c>
      <c r="C72" s="194" t="s">
        <v>51</v>
      </c>
      <c r="D72" s="194" t="s">
        <v>48</v>
      </c>
      <c r="E72" s="194" t="s">
        <v>183</v>
      </c>
      <c r="F72" s="194" t="s">
        <v>240</v>
      </c>
      <c r="G72" s="195">
        <v>261000</v>
      </c>
      <c r="H72" s="196">
        <v>0</v>
      </c>
      <c r="I72" s="196">
        <v>0</v>
      </c>
    </row>
    <row r="73" spans="1:9" ht="15.75" thickBot="1">
      <c r="A73" s="154" t="s">
        <v>53</v>
      </c>
      <c r="B73" s="229">
        <v>956</v>
      </c>
      <c r="C73" s="197" t="s">
        <v>49</v>
      </c>
      <c r="D73" s="197" t="s">
        <v>44</v>
      </c>
      <c r="E73" s="197" t="s">
        <v>178</v>
      </c>
      <c r="F73" s="197" t="s">
        <v>45</v>
      </c>
      <c r="G73" s="198">
        <f>G74</f>
        <v>1152869.8</v>
      </c>
      <c r="H73" s="198">
        <f>H74</f>
        <v>880800</v>
      </c>
      <c r="I73" s="199">
        <f>I74</f>
        <v>828045.4</v>
      </c>
    </row>
    <row r="74" spans="1:9" ht="13.5">
      <c r="A74" s="150" t="s">
        <v>54</v>
      </c>
      <c r="B74" s="121">
        <v>956</v>
      </c>
      <c r="C74" s="151" t="s">
        <v>49</v>
      </c>
      <c r="D74" s="151" t="s">
        <v>43</v>
      </c>
      <c r="E74" s="151" t="s">
        <v>178</v>
      </c>
      <c r="F74" s="151" t="s">
        <v>45</v>
      </c>
      <c r="G74" s="171">
        <f>G75+G80</f>
        <v>1152869.8</v>
      </c>
      <c r="H74" s="171">
        <f>H75+H80</f>
        <v>880800</v>
      </c>
      <c r="I74" s="171">
        <f>I75+I80</f>
        <v>828045.4</v>
      </c>
    </row>
    <row r="75" spans="1:9" ht="69">
      <c r="A75" s="50" t="s">
        <v>272</v>
      </c>
      <c r="B75" s="122">
        <v>956</v>
      </c>
      <c r="C75" s="44" t="s">
        <v>49</v>
      </c>
      <c r="D75" s="44" t="s">
        <v>43</v>
      </c>
      <c r="E75" s="44" t="s">
        <v>178</v>
      </c>
      <c r="F75" s="44" t="s">
        <v>253</v>
      </c>
      <c r="G75" s="213">
        <f>G76</f>
        <v>804259.8</v>
      </c>
      <c r="H75" s="213">
        <f>H76</f>
        <v>532190</v>
      </c>
      <c r="I75" s="213">
        <f>I76</f>
        <v>532190</v>
      </c>
    </row>
    <row r="76" spans="1:9" ht="13.5">
      <c r="A76" s="46" t="s">
        <v>273</v>
      </c>
      <c r="B76" s="121">
        <v>956</v>
      </c>
      <c r="C76" s="44" t="s">
        <v>49</v>
      </c>
      <c r="D76" s="47" t="s">
        <v>43</v>
      </c>
      <c r="E76" s="47" t="s">
        <v>178</v>
      </c>
      <c r="F76" s="47" t="s">
        <v>274</v>
      </c>
      <c r="G76" s="204">
        <f>G77+G78+G79</f>
        <v>804259.8</v>
      </c>
      <c r="H76" s="204">
        <f>H77+H79</f>
        <v>532190</v>
      </c>
      <c r="I76" s="204">
        <f>I77+I79</f>
        <v>532190</v>
      </c>
    </row>
    <row r="77" spans="1:9" ht="13.5">
      <c r="A77" s="46" t="s">
        <v>275</v>
      </c>
      <c r="B77" s="223">
        <v>956</v>
      </c>
      <c r="C77" s="44" t="s">
        <v>49</v>
      </c>
      <c r="D77" s="47" t="s">
        <v>43</v>
      </c>
      <c r="E77" s="47" t="s">
        <v>158</v>
      </c>
      <c r="F77" s="48">
        <v>111</v>
      </c>
      <c r="G77" s="204">
        <v>408748</v>
      </c>
      <c r="H77" s="204">
        <v>408748</v>
      </c>
      <c r="I77" s="204">
        <v>408748</v>
      </c>
    </row>
    <row r="78" spans="1:9" ht="26.25">
      <c r="A78" s="46" t="s">
        <v>276</v>
      </c>
      <c r="B78" s="121">
        <v>956</v>
      </c>
      <c r="C78" s="44" t="s">
        <v>49</v>
      </c>
      <c r="D78" s="47" t="s">
        <v>43</v>
      </c>
      <c r="E78" s="47" t="s">
        <v>277</v>
      </c>
      <c r="F78" s="48">
        <v>112</v>
      </c>
      <c r="G78" s="204">
        <v>35069.8</v>
      </c>
      <c r="H78" s="204"/>
      <c r="I78" s="204"/>
    </row>
    <row r="79" spans="1:9" ht="39">
      <c r="A79" s="46" t="s">
        <v>278</v>
      </c>
      <c r="B79" s="229">
        <v>956</v>
      </c>
      <c r="C79" s="44" t="s">
        <v>49</v>
      </c>
      <c r="D79" s="47" t="s">
        <v>43</v>
      </c>
      <c r="E79" s="47">
        <v>4402199003</v>
      </c>
      <c r="F79" s="48">
        <v>119</v>
      </c>
      <c r="G79" s="204">
        <v>360442</v>
      </c>
      <c r="H79" s="204">
        <v>123442</v>
      </c>
      <c r="I79" s="204">
        <v>123442</v>
      </c>
    </row>
    <row r="80" spans="1:9" ht="27">
      <c r="A80" s="50" t="s">
        <v>267</v>
      </c>
      <c r="B80" s="121">
        <v>956</v>
      </c>
      <c r="C80" s="44" t="s">
        <v>49</v>
      </c>
      <c r="D80" s="44" t="s">
        <v>43</v>
      </c>
      <c r="E80" s="44" t="s">
        <v>178</v>
      </c>
      <c r="F80" s="44" t="s">
        <v>260</v>
      </c>
      <c r="G80" s="212">
        <f>G82+G83+G84+G86</f>
        <v>348610</v>
      </c>
      <c r="H80" s="212">
        <f>H82+H83+H84+H86</f>
        <v>348610</v>
      </c>
      <c r="I80" s="212">
        <f>I82+I83+I84+I86</f>
        <v>295855.4</v>
      </c>
    </row>
    <row r="81" spans="1:9" ht="27">
      <c r="A81" s="50" t="s">
        <v>261</v>
      </c>
      <c r="B81" s="229">
        <v>956</v>
      </c>
      <c r="C81" s="44" t="s">
        <v>49</v>
      </c>
      <c r="D81" s="44" t="s">
        <v>43</v>
      </c>
      <c r="E81" s="44" t="s">
        <v>279</v>
      </c>
      <c r="F81" s="44" t="s">
        <v>262</v>
      </c>
      <c r="G81" s="212">
        <f>G82+G83+G84+G85+G86+G87</f>
        <v>348610</v>
      </c>
      <c r="H81" s="212">
        <f>H82+H83+H84+H85+H86+H87</f>
        <v>348610</v>
      </c>
      <c r="I81" s="212">
        <f>I82+I83+I84+I85+I86+I87</f>
        <v>295855.4</v>
      </c>
    </row>
    <row r="82" spans="1:9" ht="52.5">
      <c r="A82" s="46" t="s">
        <v>291</v>
      </c>
      <c r="B82" s="121">
        <v>956</v>
      </c>
      <c r="C82" s="201" t="s">
        <v>49</v>
      </c>
      <c r="D82" s="201" t="s">
        <v>43</v>
      </c>
      <c r="E82" s="201">
        <v>4402299003</v>
      </c>
      <c r="F82" s="202">
        <v>244</v>
      </c>
      <c r="G82" s="203">
        <v>90000</v>
      </c>
      <c r="H82" s="203">
        <v>90000</v>
      </c>
      <c r="I82" s="203">
        <v>31255.4</v>
      </c>
    </row>
    <row r="83" spans="1:9" ht="52.5">
      <c r="A83" s="46" t="s">
        <v>292</v>
      </c>
      <c r="B83" s="229">
        <v>956</v>
      </c>
      <c r="C83" s="201" t="s">
        <v>49</v>
      </c>
      <c r="D83" s="201" t="s">
        <v>43</v>
      </c>
      <c r="E83" s="201" t="s">
        <v>284</v>
      </c>
      <c r="F83" s="202">
        <v>244</v>
      </c>
      <c r="G83" s="203">
        <v>64810</v>
      </c>
      <c r="H83" s="203">
        <v>42860</v>
      </c>
      <c r="I83" s="203">
        <v>25000</v>
      </c>
    </row>
    <row r="84" spans="1:9" ht="26.25">
      <c r="A84" s="46" t="s">
        <v>280</v>
      </c>
      <c r="B84" s="121">
        <v>956</v>
      </c>
      <c r="C84" s="201" t="s">
        <v>49</v>
      </c>
      <c r="D84" s="201" t="s">
        <v>43</v>
      </c>
      <c r="E84" s="201" t="s">
        <v>285</v>
      </c>
      <c r="F84" s="202">
        <v>244</v>
      </c>
      <c r="G84" s="203">
        <v>19450</v>
      </c>
      <c r="H84" s="203">
        <v>20300</v>
      </c>
      <c r="I84" s="203">
        <v>21700</v>
      </c>
    </row>
    <row r="85" spans="1:9" ht="26.25">
      <c r="A85" s="46" t="s">
        <v>281</v>
      </c>
      <c r="B85" s="229">
        <v>956</v>
      </c>
      <c r="C85" s="201" t="s">
        <v>49</v>
      </c>
      <c r="D85" s="201" t="s">
        <v>43</v>
      </c>
      <c r="E85" s="201" t="s">
        <v>286</v>
      </c>
      <c r="F85" s="202">
        <v>244</v>
      </c>
      <c r="G85" s="203">
        <v>0</v>
      </c>
      <c r="H85" s="203"/>
      <c r="I85" s="203"/>
    </row>
    <row r="86" spans="1:9" ht="26.25">
      <c r="A86" s="46" t="s">
        <v>282</v>
      </c>
      <c r="B86" s="121">
        <v>956</v>
      </c>
      <c r="C86" s="201" t="s">
        <v>49</v>
      </c>
      <c r="D86" s="201" t="s">
        <v>43</v>
      </c>
      <c r="E86" s="201" t="s">
        <v>287</v>
      </c>
      <c r="F86" s="201" t="s">
        <v>240</v>
      </c>
      <c r="G86" s="203">
        <v>174350</v>
      </c>
      <c r="H86" s="203">
        <v>195450</v>
      </c>
      <c r="I86" s="203">
        <v>217900</v>
      </c>
    </row>
    <row r="87" spans="1:9" ht="27" thickBot="1">
      <c r="A87" s="145" t="s">
        <v>283</v>
      </c>
      <c r="B87" s="229">
        <v>956</v>
      </c>
      <c r="C87" s="205" t="s">
        <v>49</v>
      </c>
      <c r="D87" s="205" t="s">
        <v>43</v>
      </c>
      <c r="E87" s="205" t="s">
        <v>288</v>
      </c>
      <c r="F87" s="206">
        <v>244</v>
      </c>
      <c r="G87" s="207">
        <v>0</v>
      </c>
      <c r="H87" s="207">
        <v>0</v>
      </c>
      <c r="I87" s="207">
        <v>0</v>
      </c>
    </row>
    <row r="88" spans="1:9" ht="15.75" thickBot="1">
      <c r="A88" s="226" t="s">
        <v>210</v>
      </c>
      <c r="B88" s="121">
        <v>956</v>
      </c>
      <c r="C88" s="227">
        <v>11</v>
      </c>
      <c r="D88" s="197" t="s">
        <v>44</v>
      </c>
      <c r="E88" s="197" t="s">
        <v>178</v>
      </c>
      <c r="F88" s="197" t="s">
        <v>45</v>
      </c>
      <c r="G88" s="198">
        <v>15000</v>
      </c>
      <c r="H88" s="198">
        <v>15000</v>
      </c>
      <c r="I88" s="199">
        <v>15000</v>
      </c>
    </row>
    <row r="89" spans="1:9" ht="13.5">
      <c r="A89" s="150" t="s">
        <v>212</v>
      </c>
      <c r="B89" s="271">
        <v>956</v>
      </c>
      <c r="C89" s="151">
        <v>11</v>
      </c>
      <c r="D89" s="151" t="s">
        <v>43</v>
      </c>
      <c r="E89" s="151" t="s">
        <v>279</v>
      </c>
      <c r="F89" s="151" t="s">
        <v>45</v>
      </c>
      <c r="G89" s="171">
        <v>15000</v>
      </c>
      <c r="H89" s="171">
        <v>15000</v>
      </c>
      <c r="I89" s="171">
        <v>15000</v>
      </c>
    </row>
    <row r="90" spans="1:9" ht="27.75" thickBot="1">
      <c r="A90" s="150" t="s">
        <v>267</v>
      </c>
      <c r="B90" s="272"/>
      <c r="C90" s="151" t="s">
        <v>289</v>
      </c>
      <c r="D90" s="151" t="s">
        <v>43</v>
      </c>
      <c r="E90" s="151" t="s">
        <v>279</v>
      </c>
      <c r="F90" s="151" t="s">
        <v>260</v>
      </c>
      <c r="G90" s="171">
        <v>15000</v>
      </c>
      <c r="H90" s="171">
        <v>15000</v>
      </c>
      <c r="I90" s="171">
        <v>15000</v>
      </c>
    </row>
    <row r="91" spans="1:9" ht="26.25">
      <c r="A91" s="163" t="s">
        <v>261</v>
      </c>
      <c r="B91" s="223">
        <v>956</v>
      </c>
      <c r="C91" s="164" t="s">
        <v>289</v>
      </c>
      <c r="D91" s="164" t="s">
        <v>43</v>
      </c>
      <c r="E91" s="164" t="s">
        <v>178</v>
      </c>
      <c r="F91" s="164" t="s">
        <v>262</v>
      </c>
      <c r="G91" s="200">
        <v>15000</v>
      </c>
      <c r="H91" s="200">
        <v>15000</v>
      </c>
      <c r="I91" s="200">
        <v>15000</v>
      </c>
    </row>
    <row r="92" spans="1:9" ht="39.75" thickBot="1">
      <c r="A92" s="145" t="s">
        <v>290</v>
      </c>
      <c r="B92" s="121">
        <v>956</v>
      </c>
      <c r="C92" s="147">
        <v>11</v>
      </c>
      <c r="D92" s="147" t="s">
        <v>43</v>
      </c>
      <c r="E92" s="147">
        <v>5122997000</v>
      </c>
      <c r="F92" s="148">
        <v>244</v>
      </c>
      <c r="G92" s="149">
        <v>15000</v>
      </c>
      <c r="H92" s="149">
        <v>15000</v>
      </c>
      <c r="I92" s="149">
        <v>15000</v>
      </c>
    </row>
    <row r="93" spans="1:9" ht="15">
      <c r="A93" s="208" t="s">
        <v>55</v>
      </c>
      <c r="B93" s="229">
        <v>956</v>
      </c>
      <c r="C93" s="209">
        <v>14</v>
      </c>
      <c r="D93" s="209" t="s">
        <v>44</v>
      </c>
      <c r="E93" s="209" t="s">
        <v>178</v>
      </c>
      <c r="F93" s="209" t="s">
        <v>45</v>
      </c>
      <c r="G93" s="210">
        <f>SUM(G96:G98)</f>
        <v>120596.14</v>
      </c>
      <c r="H93" s="210">
        <f>SUM(H96:H98)</f>
        <v>63212.4</v>
      </c>
      <c r="I93" s="211">
        <f>SUM(I96:I98)</f>
        <v>63212.4</v>
      </c>
    </row>
    <row r="94" spans="1:9" ht="13.5">
      <c r="A94" s="50" t="s">
        <v>74</v>
      </c>
      <c r="B94" s="121">
        <v>956</v>
      </c>
      <c r="C94" s="44" t="s">
        <v>236</v>
      </c>
      <c r="D94" s="44" t="s">
        <v>48</v>
      </c>
      <c r="E94" s="44" t="s">
        <v>178</v>
      </c>
      <c r="F94" s="44" t="s">
        <v>45</v>
      </c>
      <c r="G94" s="45">
        <f>G95</f>
        <v>120596.14</v>
      </c>
      <c r="H94" s="45">
        <f>H95</f>
        <v>63212.4</v>
      </c>
      <c r="I94" s="45">
        <f>I95</f>
        <v>63212.4</v>
      </c>
    </row>
    <row r="95" spans="1:9" ht="13.5">
      <c r="A95" s="50" t="s">
        <v>293</v>
      </c>
      <c r="B95" s="229">
        <v>956</v>
      </c>
      <c r="C95" s="44" t="s">
        <v>236</v>
      </c>
      <c r="D95" s="44" t="s">
        <v>48</v>
      </c>
      <c r="E95" s="44" t="s">
        <v>178</v>
      </c>
      <c r="F95" s="44" t="s">
        <v>294</v>
      </c>
      <c r="G95" s="45">
        <f>G96+G97+G98</f>
        <v>120596.14</v>
      </c>
      <c r="H95" s="45">
        <f>H96+H97+H98</f>
        <v>63212.4</v>
      </c>
      <c r="I95" s="45">
        <f>I96+I97+I98</f>
        <v>63212.4</v>
      </c>
    </row>
    <row r="96" spans="1:9" ht="39">
      <c r="A96" s="163" t="s">
        <v>297</v>
      </c>
      <c r="B96" s="121">
        <v>956</v>
      </c>
      <c r="C96" s="164">
        <v>14</v>
      </c>
      <c r="D96" s="164" t="s">
        <v>48</v>
      </c>
      <c r="E96" s="164">
        <v>5932500001</v>
      </c>
      <c r="F96" s="165">
        <v>540</v>
      </c>
      <c r="G96" s="200">
        <v>81047.17</v>
      </c>
      <c r="H96" s="200">
        <v>63212.4</v>
      </c>
      <c r="I96" s="200">
        <v>63212.4</v>
      </c>
    </row>
    <row r="97" spans="1:9" ht="39">
      <c r="A97" s="46" t="s">
        <v>296</v>
      </c>
      <c r="B97" s="121">
        <v>956</v>
      </c>
      <c r="C97" s="47" t="s">
        <v>236</v>
      </c>
      <c r="D97" s="47" t="s">
        <v>48</v>
      </c>
      <c r="E97" s="47">
        <v>5932500001</v>
      </c>
      <c r="F97" s="48">
        <v>540</v>
      </c>
      <c r="G97" s="49">
        <v>38548.97</v>
      </c>
      <c r="H97" s="49">
        <v>0</v>
      </c>
      <c r="I97" s="49">
        <v>0</v>
      </c>
    </row>
    <row r="98" spans="1:9" ht="39">
      <c r="A98" s="46" t="s">
        <v>295</v>
      </c>
      <c r="B98" s="121">
        <v>956</v>
      </c>
      <c r="C98" s="47">
        <v>14</v>
      </c>
      <c r="D98" s="47" t="s">
        <v>48</v>
      </c>
      <c r="E98" s="47">
        <v>5932500001</v>
      </c>
      <c r="F98" s="48">
        <v>540</v>
      </c>
      <c r="G98" s="49">
        <v>1000</v>
      </c>
      <c r="H98" s="49">
        <v>0</v>
      </c>
      <c r="I98" s="49">
        <v>0</v>
      </c>
    </row>
    <row r="102" spans="1:9" ht="18">
      <c r="A102" s="266" t="s">
        <v>214</v>
      </c>
      <c r="B102" s="266"/>
      <c r="C102" s="266"/>
      <c r="D102" s="266"/>
      <c r="E102" s="266"/>
      <c r="F102" s="266"/>
      <c r="G102" s="266"/>
      <c r="H102" s="266"/>
      <c r="I102" s="266"/>
    </row>
  </sheetData>
  <sheetProtection/>
  <mergeCells count="25">
    <mergeCell ref="H7:H8"/>
    <mergeCell ref="H37:H38"/>
    <mergeCell ref="I37:I38"/>
    <mergeCell ref="A7:A8"/>
    <mergeCell ref="G1:J2"/>
    <mergeCell ref="A3:J3"/>
    <mergeCell ref="A4:J4"/>
    <mergeCell ref="A5:J5"/>
    <mergeCell ref="G37:G38"/>
    <mergeCell ref="B7:B8"/>
    <mergeCell ref="C7:C8"/>
    <mergeCell ref="D7:D8"/>
    <mergeCell ref="E7:E8"/>
    <mergeCell ref="F7:F8"/>
    <mergeCell ref="G7:G8"/>
    <mergeCell ref="A102:I102"/>
    <mergeCell ref="B89:B90"/>
    <mergeCell ref="B63:B64"/>
    <mergeCell ref="B37:B38"/>
    <mergeCell ref="I7:I8"/>
    <mergeCell ref="A37:A38"/>
    <mergeCell ref="C37:C38"/>
    <mergeCell ref="D37:D38"/>
    <mergeCell ref="E37:E38"/>
    <mergeCell ref="F37:F38"/>
  </mergeCells>
  <printOptions/>
  <pageMargins left="0" right="0" top="0" bottom="0" header="0" footer="0"/>
  <pageSetup fitToHeight="0"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4">
      <selection activeCell="E10" sqref="E10"/>
    </sheetView>
  </sheetViews>
  <sheetFormatPr defaultColWidth="9.00390625" defaultRowHeight="12.75"/>
  <cols>
    <col min="1" max="1" width="38.375" style="0" customWidth="1"/>
    <col min="2" max="2" width="14.625" style="0" customWidth="1"/>
    <col min="3" max="3" width="14.875" style="0" customWidth="1"/>
    <col min="4" max="4" width="17.50390625" style="0" customWidth="1"/>
    <col min="5" max="5" width="12.50390625" style="0" customWidth="1"/>
    <col min="6" max="6" width="18.375" style="0" customWidth="1"/>
    <col min="7" max="8" width="16.375" style="0" customWidth="1"/>
    <col min="9" max="9" width="8.50390625" style="0" customWidth="1"/>
    <col min="10" max="10" width="0.37109375" style="0" hidden="1" customWidth="1"/>
    <col min="11" max="11" width="0" style="0" hidden="1" customWidth="1"/>
  </cols>
  <sheetData>
    <row r="1" spans="3:10" ht="62.25" customHeight="1">
      <c r="C1" s="64"/>
      <c r="D1" s="65"/>
      <c r="E1" s="279" t="s">
        <v>190</v>
      </c>
      <c r="F1" s="280"/>
      <c r="G1" s="280"/>
      <c r="H1" s="281"/>
      <c r="I1" s="66"/>
      <c r="J1" s="66"/>
    </row>
    <row r="2" spans="3:10" ht="42.75" customHeight="1">
      <c r="C2" s="65"/>
      <c r="D2" s="65"/>
      <c r="E2" s="280"/>
      <c r="F2" s="280"/>
      <c r="G2" s="280"/>
      <c r="H2" s="281"/>
      <c r="I2" s="66"/>
      <c r="J2" s="66"/>
    </row>
    <row r="3" spans="3:10" ht="12.75" customHeight="1" hidden="1">
      <c r="C3" s="66"/>
      <c r="D3" s="66"/>
      <c r="E3" s="66"/>
      <c r="F3" s="66"/>
      <c r="G3" s="66"/>
      <c r="H3" s="66"/>
      <c r="I3" s="66"/>
      <c r="J3" s="66"/>
    </row>
    <row r="4" spans="3:10" ht="42" customHeight="1">
      <c r="C4" s="66"/>
      <c r="D4" s="66"/>
      <c r="E4" s="66"/>
      <c r="F4" s="66"/>
      <c r="G4" s="66"/>
      <c r="H4" s="66"/>
      <c r="I4" s="66"/>
      <c r="J4" s="66"/>
    </row>
    <row r="5" spans="1:10" ht="12.75" customHeight="1">
      <c r="A5" s="277" t="s">
        <v>204</v>
      </c>
      <c r="B5" s="277"/>
      <c r="C5" s="277"/>
      <c r="D5" s="277"/>
      <c r="E5" s="277"/>
      <c r="F5" s="277"/>
      <c r="G5" s="277"/>
      <c r="H5" s="277"/>
      <c r="I5" s="63"/>
      <c r="J5" s="63"/>
    </row>
    <row r="6" spans="1:10" ht="27" customHeight="1">
      <c r="A6" s="277"/>
      <c r="B6" s="277"/>
      <c r="C6" s="277"/>
      <c r="D6" s="277"/>
      <c r="E6" s="277"/>
      <c r="F6" s="277"/>
      <c r="G6" s="277"/>
      <c r="H6" s="277"/>
      <c r="I6" s="63"/>
      <c r="J6" s="63"/>
    </row>
    <row r="7" spans="1:8" ht="12.75">
      <c r="A7" s="278"/>
      <c r="B7" s="278"/>
      <c r="C7" s="278"/>
      <c r="D7" s="278"/>
      <c r="E7" s="278"/>
      <c r="F7" s="278"/>
      <c r="G7" s="278"/>
      <c r="H7" s="278"/>
    </row>
    <row r="10" spans="1:8" ht="62.25" customHeight="1">
      <c r="A10" s="98" t="s">
        <v>41</v>
      </c>
      <c r="B10" s="98" t="s">
        <v>173</v>
      </c>
      <c r="C10" s="73" t="s">
        <v>174</v>
      </c>
      <c r="D10" s="73" t="s">
        <v>175</v>
      </c>
      <c r="E10" s="73" t="s">
        <v>176</v>
      </c>
      <c r="F10" s="73" t="s">
        <v>179</v>
      </c>
      <c r="G10" s="73" t="s">
        <v>180</v>
      </c>
      <c r="H10" s="98" t="s">
        <v>187</v>
      </c>
    </row>
    <row r="11" spans="1:8" ht="68.25" customHeight="1">
      <c r="A11" s="91" t="s">
        <v>55</v>
      </c>
      <c r="B11" s="92">
        <v>14</v>
      </c>
      <c r="C11" s="92" t="s">
        <v>44</v>
      </c>
      <c r="D11" s="92" t="s">
        <v>157</v>
      </c>
      <c r="E11" s="92" t="s">
        <v>45</v>
      </c>
      <c r="F11" s="93">
        <f>SUM(F12:F14)</f>
        <v>92489.36</v>
      </c>
      <c r="G11" s="93">
        <f>SUM(G12:G13)</f>
        <v>63212.4</v>
      </c>
      <c r="H11" s="93">
        <f>SUM(H12:H13)</f>
        <v>63212.4</v>
      </c>
    </row>
    <row r="12" spans="1:8" ht="85.5" customHeight="1">
      <c r="A12" s="94" t="s">
        <v>79</v>
      </c>
      <c r="B12" s="95">
        <v>14</v>
      </c>
      <c r="C12" s="95" t="s">
        <v>48</v>
      </c>
      <c r="D12" s="95">
        <v>5932500001</v>
      </c>
      <c r="E12" s="96">
        <v>540</v>
      </c>
      <c r="F12" s="97">
        <v>81047.17</v>
      </c>
      <c r="G12" s="97">
        <v>63212.4</v>
      </c>
      <c r="H12" s="97">
        <v>63212.4</v>
      </c>
    </row>
    <row r="13" spans="1:8" ht="103.5" customHeight="1">
      <c r="A13" s="94" t="s">
        <v>159</v>
      </c>
      <c r="B13" s="95">
        <v>14</v>
      </c>
      <c r="C13" s="95" t="s">
        <v>48</v>
      </c>
      <c r="D13" s="95">
        <v>5932500001</v>
      </c>
      <c r="E13" s="96">
        <v>540</v>
      </c>
      <c r="F13" s="97">
        <v>10442.19</v>
      </c>
      <c r="G13" s="97">
        <v>0</v>
      </c>
      <c r="H13" s="97">
        <v>0</v>
      </c>
    </row>
    <row r="14" spans="1:8" ht="84">
      <c r="A14" s="94" t="s">
        <v>225</v>
      </c>
      <c r="B14" s="95">
        <v>14</v>
      </c>
      <c r="C14" s="95" t="s">
        <v>48</v>
      </c>
      <c r="D14" s="95">
        <v>5932500001</v>
      </c>
      <c r="E14" s="96">
        <v>540</v>
      </c>
      <c r="F14" s="97">
        <v>1000</v>
      </c>
      <c r="G14" s="97">
        <v>0</v>
      </c>
      <c r="H14" s="97">
        <v>0</v>
      </c>
    </row>
    <row r="16" spans="1:7" ht="21">
      <c r="A16" s="89" t="s">
        <v>201</v>
      </c>
      <c r="B16" s="34"/>
      <c r="C16" s="35"/>
      <c r="D16" s="34"/>
      <c r="E16" s="34"/>
      <c r="F16" s="34"/>
      <c r="G16" s="33" t="s">
        <v>57</v>
      </c>
    </row>
    <row r="17" ht="21">
      <c r="A17" s="90" t="s">
        <v>202</v>
      </c>
    </row>
  </sheetData>
  <sheetProtection/>
  <mergeCells count="2">
    <mergeCell ref="A5:H7"/>
    <mergeCell ref="E1:H2"/>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G31" sqref="G3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Бубновка</dc:creator>
  <cp:keywords/>
  <dc:description/>
  <cp:lastModifiedBy>Пользователь</cp:lastModifiedBy>
  <cp:lastPrinted>2018-10-16T01:05:26Z</cp:lastPrinted>
  <dcterms:created xsi:type="dcterms:W3CDTF">2006-11-22T01:51:25Z</dcterms:created>
  <dcterms:modified xsi:type="dcterms:W3CDTF">2018-10-16T01:05:30Z</dcterms:modified>
  <cp:category/>
  <cp:version/>
  <cp:contentType/>
  <cp:contentStatus/>
</cp:coreProperties>
</file>